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212" activeTab="4"/>
  </bookViews>
  <sheets>
    <sheet name="SURSA A" sheetId="3" r:id="rId1"/>
    <sheet name="SURSA C" sheetId="8" r:id="rId2"/>
    <sheet name="SURSA D" sheetId="7" r:id="rId3"/>
    <sheet name="SURSA F" sheetId="2" r:id="rId4"/>
    <sheet name="SURSA G" sheetId="5" r:id="rId5"/>
  </sheets>
  <definedNames>
    <definedName name="_xlnm.Print_Titles" localSheetId="0">'SURSA A'!$9:$10</definedName>
    <definedName name="_xlnm.Print_Titles" localSheetId="3">'SURSA F'!$13:$14</definedName>
    <definedName name="_xlnm.Print_Titles" localSheetId="4">'SURSA G'!$8:$9</definedName>
    <definedName name="page\x2dtotal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I188" i="5" l="1"/>
  <c r="H188" i="5"/>
  <c r="J35" i="2"/>
  <c r="I18" i="7" l="1"/>
  <c r="J18" i="7"/>
  <c r="H18" i="7"/>
  <c r="I13" i="7"/>
  <c r="J13" i="7"/>
  <c r="H13" i="7"/>
  <c r="I21" i="8"/>
  <c r="J21" i="8"/>
  <c r="H21" i="8"/>
  <c r="I22" i="8"/>
  <c r="J22" i="8"/>
  <c r="I20" i="8"/>
  <c r="J20" i="8"/>
  <c r="H20" i="8"/>
  <c r="H19" i="8"/>
  <c r="I18" i="8"/>
  <c r="J18" i="8"/>
  <c r="H18" i="8"/>
  <c r="J16" i="8"/>
  <c r="I16" i="8"/>
  <c r="H16" i="8"/>
  <c r="I397" i="3" l="1"/>
  <c r="J397" i="3"/>
  <c r="H397" i="3"/>
  <c r="I395" i="3"/>
  <c r="J395" i="3"/>
  <c r="H395" i="3"/>
  <c r="J348" i="3"/>
  <c r="I348" i="3"/>
  <c r="H348" i="3"/>
  <c r="J331" i="3"/>
  <c r="I331" i="3"/>
  <c r="H331" i="3"/>
  <c r="I293" i="3"/>
  <c r="J293" i="3"/>
  <c r="H293" i="3"/>
  <c r="H146" i="3" l="1"/>
  <c r="I146" i="3"/>
  <c r="I93" i="3"/>
  <c r="J93" i="3"/>
  <c r="H93" i="3"/>
  <c r="I45" i="3" l="1"/>
  <c r="J45" i="3"/>
  <c r="H45" i="3"/>
  <c r="J19" i="8" l="1"/>
  <c r="I19" i="8"/>
  <c r="H22" i="8"/>
  <c r="J14" i="8"/>
  <c r="I14" i="8"/>
  <c r="H14" i="8"/>
  <c r="J13" i="8"/>
  <c r="I13" i="8"/>
  <c r="H13" i="8"/>
  <c r="I230" i="5" l="1"/>
  <c r="J230" i="5"/>
  <c r="H230" i="5"/>
  <c r="I35" i="2" l="1"/>
  <c r="H35" i="2"/>
  <c r="I351" i="3" l="1"/>
  <c r="J351" i="3"/>
  <c r="H351" i="3"/>
  <c r="H354" i="3"/>
  <c r="J354" i="3"/>
  <c r="I295" i="3"/>
  <c r="J295" i="3"/>
  <c r="H295" i="3"/>
  <c r="H221" i="5" l="1"/>
  <c r="I221" i="5"/>
  <c r="J221" i="5"/>
  <c r="J148" i="3" l="1"/>
  <c r="I148" i="3"/>
  <c r="H148" i="3"/>
  <c r="J81" i="3"/>
  <c r="J21" i="7" l="1"/>
  <c r="J20" i="7" s="1"/>
  <c r="J14" i="7"/>
  <c r="J19" i="7" s="1"/>
  <c r="I21" i="7"/>
  <c r="I20" i="7" s="1"/>
  <c r="I14" i="7"/>
  <c r="I19" i="7" s="1"/>
  <c r="H21" i="7"/>
  <c r="H20" i="7" s="1"/>
  <c r="H14" i="7"/>
  <c r="H19" i="7" s="1"/>
  <c r="I165" i="5"/>
  <c r="J165" i="5"/>
  <c r="H165" i="5"/>
  <c r="J234" i="5"/>
  <c r="I234" i="5"/>
  <c r="I235" i="5" s="1"/>
  <c r="H234" i="5"/>
  <c r="J217" i="5"/>
  <c r="I217" i="5"/>
  <c r="H217" i="5"/>
  <c r="J188" i="5"/>
  <c r="I50" i="5"/>
  <c r="J50" i="5"/>
  <c r="H50" i="5"/>
  <c r="I20" i="5"/>
  <c r="J20" i="5"/>
  <c r="H20" i="5"/>
  <c r="I17" i="5"/>
  <c r="J17" i="5"/>
  <c r="H17" i="5"/>
  <c r="I28" i="2"/>
  <c r="J28" i="2"/>
  <c r="H28" i="2"/>
  <c r="H36" i="2" s="1"/>
  <c r="I92" i="2"/>
  <c r="J92" i="2"/>
  <c r="H92" i="2"/>
  <c r="I81" i="2"/>
  <c r="J81" i="2"/>
  <c r="H81" i="2"/>
  <c r="I239" i="5" l="1"/>
  <c r="H93" i="2"/>
  <c r="I93" i="2"/>
  <c r="J36" i="2"/>
  <c r="H235" i="5"/>
  <c r="H239" i="5" s="1"/>
  <c r="I21" i="5"/>
  <c r="J235" i="5"/>
  <c r="J239" i="5" s="1"/>
  <c r="J21" i="5"/>
  <c r="H21" i="5"/>
  <c r="H218" i="5"/>
  <c r="I218" i="5"/>
  <c r="J218" i="5"/>
  <c r="J96" i="2"/>
  <c r="J93" i="2"/>
  <c r="I96" i="2"/>
  <c r="H96" i="2"/>
  <c r="I36" i="2"/>
  <c r="I95" i="2"/>
  <c r="J95" i="2"/>
  <c r="H95" i="2"/>
  <c r="I333" i="3"/>
  <c r="J333" i="3"/>
  <c r="H333" i="3"/>
  <c r="H339" i="3"/>
  <c r="I413" i="3"/>
  <c r="J413" i="3"/>
  <c r="H413" i="3"/>
  <c r="I411" i="3"/>
  <c r="J411" i="3"/>
  <c r="H411" i="3"/>
  <c r="I306" i="3"/>
  <c r="J306" i="3"/>
  <c r="H306" i="3"/>
  <c r="I304" i="3"/>
  <c r="J304" i="3"/>
  <c r="H304" i="3"/>
  <c r="I401" i="3"/>
  <c r="J401" i="3"/>
  <c r="H401" i="3"/>
  <c r="I182" i="3"/>
  <c r="J182" i="3"/>
  <c r="H182" i="3"/>
  <c r="I371" i="3"/>
  <c r="J371" i="3"/>
  <c r="H371" i="3"/>
  <c r="I363" i="3"/>
  <c r="J363" i="3"/>
  <c r="H363" i="3"/>
  <c r="J146" i="3"/>
  <c r="I361" i="3"/>
  <c r="J361" i="3"/>
  <c r="H361" i="3"/>
  <c r="I119" i="3"/>
  <c r="J119" i="3"/>
  <c r="H119" i="3"/>
  <c r="I354" i="3"/>
  <c r="I105" i="3"/>
  <c r="J105" i="3"/>
  <c r="H105" i="3"/>
  <c r="I90" i="3"/>
  <c r="J90" i="3"/>
  <c r="H90" i="3"/>
  <c r="I81" i="3"/>
  <c r="H81" i="3"/>
  <c r="I339" i="3"/>
  <c r="J339" i="3"/>
  <c r="I29" i="3"/>
  <c r="J29" i="3"/>
  <c r="H29" i="3"/>
  <c r="J334" i="3" l="1"/>
  <c r="I334" i="3"/>
  <c r="I417" i="3" s="1"/>
  <c r="H334" i="3"/>
  <c r="H417" i="3" s="1"/>
  <c r="J46" i="3"/>
  <c r="J417" i="3"/>
  <c r="J414" i="3"/>
  <c r="J418" i="3" s="1"/>
  <c r="I414" i="3"/>
  <c r="I236" i="5"/>
  <c r="I238" i="5"/>
  <c r="H238" i="5"/>
  <c r="H236" i="5"/>
  <c r="J238" i="5"/>
  <c r="J236" i="5"/>
  <c r="H414" i="3"/>
  <c r="H418" i="3" s="1"/>
  <c r="I46" i="3"/>
  <c r="H46" i="3"/>
  <c r="J415" i="3" l="1"/>
  <c r="I415" i="3"/>
  <c r="I418" i="3"/>
  <c r="H415" i="3"/>
  <c r="J237" i="5" l="1"/>
  <c r="H237" i="5"/>
  <c r="H94" i="2" l="1"/>
  <c r="I94" i="2"/>
  <c r="I237" i="5"/>
  <c r="J94" i="2"/>
  <c r="H416" i="3" l="1"/>
  <c r="I416" i="3"/>
  <c r="J416" i="3"/>
</calcChain>
</file>

<file path=xl/sharedStrings.xml><?xml version="1.0" encoding="utf-8"?>
<sst xmlns="http://schemas.openxmlformats.org/spreadsheetml/2006/main" count="3678" uniqueCount="384">
  <si>
    <t>Tip Indicator</t>
  </si>
  <si>
    <t xml:space="preserve"> Venit</t>
  </si>
  <si>
    <t>A-Integral de la buget</t>
  </si>
  <si>
    <t>040100</t>
  </si>
  <si>
    <t>Cote defalcate din impozitul pe venit(se scad)</t>
  </si>
  <si>
    <t>110100</t>
  </si>
  <si>
    <t>Sume defalcate din taxa pe valoarea adaugata pentru finantarea cheltuielilor descentralizate la nivelul judetelor (se scad)</t>
  </si>
  <si>
    <t>110600</t>
  </si>
  <si>
    <t>Sume defalcate din taxa pe valoarea adaugata  pentru  echilibrarea bugetelor locale (se scad)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</si>
  <si>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</si>
  <si>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</si>
  <si>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</si>
  <si>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</si>
  <si>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</si>
  <si>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</si>
  <si>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300530</t>
  </si>
  <si>
    <t>Alte venituri din concesiuni si inchirieri de catre institutiile publice</t>
  </si>
  <si>
    <t>331300</t>
  </si>
  <si>
    <t>Contributia  de intretinere a persoanelor asistate</t>
  </si>
  <si>
    <t>332700</t>
  </si>
  <si>
    <t>Contributia lunara a parintilor pentru intretinerea copiilor in unitatile de protectie sociala</t>
  </si>
  <si>
    <t>355000</t>
  </si>
  <si>
    <t>Alte amenzi, penalitati si confiscari</t>
  </si>
  <si>
    <t>360500</t>
  </si>
  <si>
    <t xml:space="preserve">Varsaminte din veniturile si/sau disponibilitatile institutiilor publice </t>
  </si>
  <si>
    <t>365000</t>
  </si>
  <si>
    <t>Alte venituri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</si>
  <si>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</si>
  <si>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</si>
  <si>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</si>
  <si>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</si>
  <si>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401400</t>
  </si>
  <si>
    <t>Sume din excedentul bugetului local utilizate pentru finantarea cheltuielilor sectiunii de dezvoltare</t>
  </si>
  <si>
    <t>422100</t>
  </si>
  <si>
    <t>Finantarea drepturilor acordate persoanelor cu handicap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</si>
  <si>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</si>
  <si>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</si>
  <si>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430700</t>
  </si>
  <si>
    <t>Subventii primite de la alte bugete locale pentru instituiile de asistenta sociala pentru persoanele cu handicap</t>
  </si>
  <si>
    <t>460400</t>
  </si>
  <si>
    <t>Alte sume primite din fonduri de la Uniunea Europeana pentru programele operationale finantate din cadrul financiar 2014-2020</t>
  </si>
  <si>
    <t>480202</t>
  </si>
  <si>
    <t>Sume primite in contul platilor efectuate in anii anteriori</t>
  </si>
  <si>
    <t>480203</t>
  </si>
  <si>
    <t>Prefinantare</t>
  </si>
  <si>
    <t>C-Credite interne</t>
  </si>
  <si>
    <t>410201</t>
  </si>
  <si>
    <t>Sume aferente creditelor interne</t>
  </si>
  <si>
    <t>F-Integral venituri proprii</t>
  </si>
  <si>
    <t>330800</t>
  </si>
  <si>
    <t>Venituri din prestari de servicii</t>
  </si>
  <si>
    <t>332100</t>
  </si>
  <si>
    <t>Venituri din contractele incheiate cu casele de asigurari sociale de sanatate</t>
  </si>
  <si>
    <t>333000</t>
  </si>
  <si>
    <t>Venituri din contractele incheiate cu directiile de sanatate publica din sume alocate de la bugetul de stat</t>
  </si>
  <si>
    <t>333200</t>
  </si>
  <si>
    <t>Venituri din contractele incheiate cu institutiile de medicina legala</t>
  </si>
  <si>
    <t>335000</t>
  </si>
  <si>
    <t>Alte venituri din prestari de servicii si alte activitati</t>
  </si>
  <si>
    <t>370100</t>
  </si>
  <si>
    <t>Donatii si sponsorizari</t>
  </si>
  <si>
    <t>401502</t>
  </si>
  <si>
    <t>Sume utilizate de administratiile locale din excedentul anului precedent pentru sectiunea de dezvoltare</t>
  </si>
  <si>
    <t>410600</t>
  </si>
  <si>
    <t>Sume din excedentul anului precedent pentru acoperirea golurilor temporare de casa</t>
  </si>
  <si>
    <t>431400</t>
  </si>
  <si>
    <t xml:space="preserve">Subventii din bugetele locale pentru finantarea  cheltuielilor de capital din domeniul sanatatii  </t>
  </si>
  <si>
    <t>433300</t>
  </si>
  <si>
    <t>Subventii din bugetul Fondului national unic de asigurari sociale de sanatate pentru acoperirea cresterilor salariale</t>
  </si>
  <si>
    <t>G-Venituri proprii si subventii</t>
  </si>
  <si>
    <t>390100</t>
  </si>
  <si>
    <t>Venituri din valorificarea unor bunuri ale institutiilor publice</t>
  </si>
  <si>
    <t>430900</t>
  </si>
  <si>
    <t>Subventii pentru institutii publice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</si>
  <si>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</si>
  <si>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</si>
  <si>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</si>
  <si>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</si>
  <si>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</si>
  <si>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</si>
  <si>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</si>
  <si>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</si>
  <si>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</si>
  <si>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100130</t>
  </si>
  <si>
    <t>Alte drepturi salariale in bani</t>
  </si>
  <si>
    <t>100206</t>
  </si>
  <si>
    <t>Vouchere de vacanta</t>
  </si>
  <si>
    <t>100306</t>
  </si>
  <si>
    <t>Contributii pentru concedii si indemnizatii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</si>
  <si>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</si>
  <si>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</si>
  <si>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</si>
  <si>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</si>
  <si>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</si>
  <si>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</si>
  <si>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</si>
  <si>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</si>
  <si>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200106</t>
  </si>
  <si>
    <t>Piese de schimb</t>
  </si>
  <si>
    <t>200107</t>
  </si>
  <si>
    <t>Transport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</si>
  <si>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</si>
  <si>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</si>
  <si>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</si>
  <si>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</si>
  <si>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</si>
  <si>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</si>
  <si>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</si>
  <si>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</si>
  <si>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200601</t>
  </si>
  <si>
    <t>Deplasari interne, detasari, transferari</t>
  </si>
  <si>
    <t>201200</t>
  </si>
  <si>
    <t>Consultanta si expertiza</t>
  </si>
  <si>
    <t>202500</t>
  </si>
  <si>
    <t>Cheltuieli judiciare si extrajudiciare derivate din actiuni in reprezentarea intereselor statului, potrivit dispozitiilor legale</t>
  </si>
  <si>
    <t>203002</t>
  </si>
  <si>
    <t xml:space="preserve">Protocol si reprezentare </t>
  </si>
  <si>
    <t>203007</t>
  </si>
  <si>
    <t>Fondul Presedintelui/Fondul conducatorului institutiei publice</t>
  </si>
  <si>
    <t>203030</t>
  </si>
  <si>
    <t>Alte cheltuieli cu bunuri si servicii</t>
  </si>
  <si>
    <t>590800</t>
  </si>
  <si>
    <t>Programe pentru tineret</t>
  </si>
  <si>
    <t>594000</t>
  </si>
  <si>
    <t>Sume aferente persoanelor cu handicap neincadrate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</si>
  <si>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</si>
  <si>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</si>
  <si>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</si>
  <si>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</si>
  <si>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>510101</t>
  </si>
  <si>
    <t>Transferuri catre institutii publice</t>
  </si>
  <si>
    <t>545000</t>
  </si>
  <si>
    <t xml:space="preserve">Alte servicii publice generale </t>
  </si>
  <si>
    <t>201900</t>
  </si>
  <si>
    <t>Contributii ale administratiei publice locale la realizarea unor lucrari si servicii de interes public local, in baza unor conventii sau contracte de asociere</t>
  </si>
  <si>
    <t>580201</t>
  </si>
  <si>
    <t>Finantarea nationala</t>
  </si>
  <si>
    <t>580202</t>
  </si>
  <si>
    <t>Finantarea externa nerambursabila</t>
  </si>
  <si>
    <t>810205</t>
  </si>
  <si>
    <t>Rambursari de credite aferente datoriei publice interne  locale</t>
  </si>
  <si>
    <t>550000</t>
  </si>
  <si>
    <t>Tranzactii privind datoria publica si imprumuturi</t>
  </si>
  <si>
    <t>202402</t>
  </si>
  <si>
    <t>Comisioane  si alte costuri aferente imprumuturilor interne</t>
  </si>
  <si>
    <t>300101</t>
  </si>
  <si>
    <t>Dobanzi aferente datoriei publice interne directe</t>
  </si>
  <si>
    <t>600200</t>
  </si>
  <si>
    <t>Aparare nationala</t>
  </si>
  <si>
    <t>710103</t>
  </si>
  <si>
    <t>Mobilier, aparatura birotica si alte active corporale</t>
  </si>
  <si>
    <t>610500</t>
  </si>
  <si>
    <t xml:space="preserve">Protectie civila si protectie contra incendiilor </t>
  </si>
  <si>
    <t>650301</t>
  </si>
  <si>
    <t>Invatamant prescolar</t>
  </si>
  <si>
    <t>570202</t>
  </si>
  <si>
    <t xml:space="preserve"> Ajutoare sociale in natura</t>
  </si>
  <si>
    <t>650302</t>
  </si>
  <si>
    <t>Invatamant primar</t>
  </si>
  <si>
    <t>650401</t>
  </si>
  <si>
    <t>Invatamant secundar inferior</t>
  </si>
  <si>
    <t>650704</t>
  </si>
  <si>
    <t>Invatamant special</t>
  </si>
  <si>
    <t>200200</t>
  </si>
  <si>
    <t xml:space="preserve">Reparatii curente </t>
  </si>
  <si>
    <t>200301</t>
  </si>
  <si>
    <t>Hrana pentru oameni</t>
  </si>
  <si>
    <t>570201</t>
  </si>
  <si>
    <t xml:space="preserve"> Ajutoare sociale in numerar</t>
  </si>
  <si>
    <t>660601</t>
  </si>
  <si>
    <t>Spitale generale</t>
  </si>
  <si>
    <t>510228</t>
  </si>
  <si>
    <t>Transferuri din bugetele locale pentru finantarea  cheltuielilor de capital din domeniul sanatatii</t>
  </si>
  <si>
    <t>670302</t>
  </si>
  <si>
    <t>Biblioteci publice comunale, orasenesti, municipale</t>
  </si>
  <si>
    <t>200102</t>
  </si>
  <si>
    <t>Materiale pentru curatenie</t>
  </si>
  <si>
    <t>201100</t>
  </si>
  <si>
    <t>Carti, publicatii si materiale documentare</t>
  </si>
  <si>
    <t>201400</t>
  </si>
  <si>
    <t>Protectia muncii</t>
  </si>
  <si>
    <t>203004</t>
  </si>
  <si>
    <t>Chirii</t>
  </si>
  <si>
    <t>670303</t>
  </si>
  <si>
    <t>Muzee</t>
  </si>
  <si>
    <t>670304</t>
  </si>
  <si>
    <t>Institutii publice de spectacole si concerte</t>
  </si>
  <si>
    <t>670305</t>
  </si>
  <si>
    <t>Scoli populare de arta si meserii</t>
  </si>
  <si>
    <t>670308</t>
  </si>
  <si>
    <t>Centre pentru  conservarea si promovarea culturii traditionale</t>
  </si>
  <si>
    <t>670330</t>
  </si>
  <si>
    <t>Alte servicii culturale</t>
  </si>
  <si>
    <t>670600</t>
  </si>
  <si>
    <t>Servicii religioase</t>
  </si>
  <si>
    <t>591200</t>
  </si>
  <si>
    <t>Sustinerea cultelor</t>
  </si>
  <si>
    <t>680502</t>
  </si>
  <si>
    <t>Asistenta sociala  in  caz de invaliditate</t>
  </si>
  <si>
    <t>100105</t>
  </si>
  <si>
    <t>Sporuri pentru conditii de munca</t>
  </si>
  <si>
    <t>100106</t>
  </si>
  <si>
    <t>Alte sporuri</t>
  </si>
  <si>
    <t>200401</t>
  </si>
  <si>
    <t xml:space="preserve">Medicamente </t>
  </si>
  <si>
    <t>200402</t>
  </si>
  <si>
    <t>Materiale sanitare</t>
  </si>
  <si>
    <t>680600</t>
  </si>
  <si>
    <t>Asistenta sociala pentru familie si copii</t>
  </si>
  <si>
    <t>201300</t>
  </si>
  <si>
    <t>Pregatire profesionala</t>
  </si>
  <si>
    <t>685050</t>
  </si>
  <si>
    <t>Alte cheltuieli in domeniul asigurarilor si asistentei sociale</t>
  </si>
  <si>
    <t>800130</t>
  </si>
  <si>
    <t>Alte cheltuieli pentru actiuni generale economice si comerciale</t>
  </si>
  <si>
    <t>830303</t>
  </si>
  <si>
    <t>Protectia plantelor si carantina fitosanitara</t>
  </si>
  <si>
    <t>840301</t>
  </si>
  <si>
    <t>Drumuri si poduri</t>
  </si>
  <si>
    <t>580103</t>
  </si>
  <si>
    <t>Cheltuieli neeligibile</t>
  </si>
  <si>
    <t>710101</t>
  </si>
  <si>
    <t>Constructii</t>
  </si>
  <si>
    <t>840602</t>
  </si>
  <si>
    <t>Aviatia civila</t>
  </si>
  <si>
    <t>850102</t>
  </si>
  <si>
    <t>Plati efectuate in anii precedenti si recuperate in anul curent in sectiunea de dezvoltare a bugetului local</t>
  </si>
  <si>
    <t>875000</t>
  </si>
  <si>
    <t>Alte actiuni economice</t>
  </si>
  <si>
    <t>100111</t>
  </si>
  <si>
    <t>Fond aferent platii cu ora</t>
  </si>
  <si>
    <t>100110</t>
  </si>
  <si>
    <t>Fond pentru posturi ocupate prin cumul</t>
  </si>
  <si>
    <t>100117</t>
  </si>
  <si>
    <t>Indemnizatii de hrana</t>
  </si>
  <si>
    <t>100301</t>
  </si>
  <si>
    <t>Contributii de asigurari sociale de stat</t>
  </si>
  <si>
    <t>200105</t>
  </si>
  <si>
    <t>Carburanti si lubrifianti</t>
  </si>
  <si>
    <t>200403</t>
  </si>
  <si>
    <t>Reactivi</t>
  </si>
  <si>
    <t>200404</t>
  </si>
  <si>
    <t>Dezinfectanti</t>
  </si>
  <si>
    <t>200501</t>
  </si>
  <si>
    <t>Uniforme si echipament</t>
  </si>
  <si>
    <t>200503</t>
  </si>
  <si>
    <t>Lenjerie si accesorii de pat</t>
  </si>
  <si>
    <t>200900</t>
  </si>
  <si>
    <t>Materiale de laborator</t>
  </si>
  <si>
    <t>203001</t>
  </si>
  <si>
    <t>Reclama si publicitate</t>
  </si>
  <si>
    <t>203003</t>
  </si>
  <si>
    <t>Prime de asigurare non-viata</t>
  </si>
  <si>
    <t>710300</t>
  </si>
  <si>
    <t>Reparatii capitale aferente activelor fixe</t>
  </si>
  <si>
    <t>200302</t>
  </si>
  <si>
    <t>Hrana pentru animale</t>
  </si>
  <si>
    <t>100116</t>
  </si>
  <si>
    <t>Alocatii pentru locuinte</t>
  </si>
  <si>
    <t>200602</t>
  </si>
  <si>
    <t>Deplasari in strainatate</t>
  </si>
  <si>
    <t>670311</t>
  </si>
  <si>
    <t>Edituri</t>
  </si>
  <si>
    <t>830330</t>
  </si>
  <si>
    <t>Alte cheltuieli in domeniul agriculturii</t>
  </si>
  <si>
    <t>CONSILIUL JUDEŢEAN BACĂU</t>
  </si>
  <si>
    <t>Anexa nr.1</t>
  </si>
  <si>
    <t>CONT DE EXECUŢIE BUGETARĂ</t>
  </si>
  <si>
    <t>Lei</t>
  </si>
  <si>
    <t>PREŞEDINTE,</t>
  </si>
  <si>
    <t>Contrasemnează</t>
  </si>
  <si>
    <t>Sume alocate din cote defalcate din impozitul pe venit pentru echilibrarea bugetelor locale</t>
  </si>
  <si>
    <t>Incasari din rambursarea imprumuturilor pentru infiintarea unor institutii si servicii publice de interes local sau a unor activitati finantate integral din venituri proprii</t>
  </si>
  <si>
    <t>Finantarea Programului National de Dezvoltare Locala</t>
  </si>
  <si>
    <t xml:space="preserve">Sume primite in contul platilor efectuate in anul curent </t>
  </si>
  <si>
    <t>Indemnizatii de detasare</t>
  </si>
  <si>
    <t>Indemnizatie de hrana</t>
  </si>
  <si>
    <t>Masini, echipamente si mijloace de transport</t>
  </si>
  <si>
    <t>Alte active fixe</t>
  </si>
  <si>
    <t>Fond de rezerva bugetara la dispozitia autoritatilor locale</t>
  </si>
  <si>
    <t>Alte transferuri de capital catre institutii publice</t>
  </si>
  <si>
    <t>Programe de dezvoltare</t>
  </si>
  <si>
    <t>Indemnizatii de delegare</t>
  </si>
  <si>
    <t>Tichete de vacanta</t>
  </si>
  <si>
    <t>Tineret</t>
  </si>
  <si>
    <t>Asociatii si fundatii</t>
  </si>
  <si>
    <t>Alte servicii in domeniul culturii, recreerii si religiei</t>
  </si>
  <si>
    <t>Uniforme si echipamente</t>
  </si>
  <si>
    <t>Alte servicii in domeniul locuintei, serviciilor si dezvoltarii comunale</t>
  </si>
  <si>
    <t>Reducerea si controlul poluarii</t>
  </si>
  <si>
    <t>Colectarea, tratarea si distrugerea deseurilor</t>
  </si>
  <si>
    <t>Dr. Elena Cătălina ZARĂ</t>
  </si>
  <si>
    <t>lei</t>
  </si>
  <si>
    <t>Plan      trim. I</t>
  </si>
  <si>
    <t>Anexa nr. 3</t>
  </si>
  <si>
    <t>SECTIUNEA DE FUNCTIONARE</t>
  </si>
  <si>
    <t>SECTIUNEA DE DEZVOLTARE</t>
  </si>
  <si>
    <t>CAP.51.02</t>
  </si>
  <si>
    <t>CAP.54.02</t>
  </si>
  <si>
    <t>CAP.55.02</t>
  </si>
  <si>
    <t>CAP.60.02</t>
  </si>
  <si>
    <t>CAP.61.02</t>
  </si>
  <si>
    <t>CAP.65.02</t>
  </si>
  <si>
    <t>CAP.66.02</t>
  </si>
  <si>
    <t>CAP.67.02</t>
  </si>
  <si>
    <t>CAP.68.02</t>
  </si>
  <si>
    <t>CAP.70.02</t>
  </si>
  <si>
    <t>CAP.74.02</t>
  </si>
  <si>
    <t>CAP.80.02</t>
  </si>
  <si>
    <t>CAP.83.02</t>
  </si>
  <si>
    <t>CAP.84.02</t>
  </si>
  <si>
    <t>CAP.87.02</t>
  </si>
  <si>
    <t>TOTAL VENITURI- Sursa A</t>
  </si>
  <si>
    <t>TOTAL CHELTUIELI- Sursa A</t>
  </si>
  <si>
    <t>EXCEDENT/DEFICIT, din care:</t>
  </si>
  <si>
    <t>Plan              Trim. I</t>
  </si>
  <si>
    <t>Anexa nr. 2</t>
  </si>
  <si>
    <t>TOTAL VENITURI- Sursa C</t>
  </si>
  <si>
    <t>TOTAL CHELTUIELI- Sursa C</t>
  </si>
  <si>
    <t>Plan       Trim. I</t>
  </si>
  <si>
    <t>Anexa nr. 4</t>
  </si>
  <si>
    <t>Venituri din contractele incheiate cu directiile de sanatate publica din sume alocate din veniturile proprii ale Ministerului Sanatatii</t>
  </si>
  <si>
    <t>Subventii de la bugetul de stat catre institutii publice finantate partial sau integral din venituri proprii necesare sustinerii derularii proiectelor finantate din FEN postaderare, aferente perioadei de programare 2014-2020</t>
  </si>
  <si>
    <t>Alte sume primite si fonduri de la Uniunea Europeana pentru programele operationale finantate din cadrul financiar 2014-2020</t>
  </si>
  <si>
    <t>Sume primite in contul platilor efectuate in anul curent</t>
  </si>
  <si>
    <t>TOTAL VENITURI- Sursa F</t>
  </si>
  <si>
    <t>Mobilier, aparatuta birotica si alte active corporale</t>
  </si>
  <si>
    <t>TOTAL CHELTUIELI- Sursa F</t>
  </si>
  <si>
    <t>Anexa nr. 5</t>
  </si>
  <si>
    <t>Varsaminte din sectiunea de functionare pentru finantarea sectiunii de dezvoltare a bugetului de venituri proprii si subventii</t>
  </si>
  <si>
    <t>Subventii pentru institutii publice destinate sectiunii de dezvoltare</t>
  </si>
  <si>
    <t>TOTAL VENITURI- Sursa G</t>
  </si>
  <si>
    <t>Alte sporturi</t>
  </si>
  <si>
    <t>CAP.54.10</t>
  </si>
  <si>
    <t>CAP.67.10</t>
  </si>
  <si>
    <t>CAP.83.10</t>
  </si>
  <si>
    <t>CAP.87.10</t>
  </si>
  <si>
    <t>Actiuni cu caracter stiintific si social- cultural</t>
  </si>
  <si>
    <t>Medicamente</t>
  </si>
  <si>
    <t>Alocatii pentru transportul la si de la locul de munca</t>
  </si>
  <si>
    <t>Contributii platite de angajator in numele angajatului</t>
  </si>
  <si>
    <t>TOTAL CHELTUIELI- Sursa G</t>
  </si>
  <si>
    <t>SECRETARUL GENERAL AL JUDEŢULUI,</t>
  </si>
  <si>
    <t>SURSA DE FINANTARE D "FONDURI EXTERNE NERAMBURSABILE"</t>
  </si>
  <si>
    <t xml:space="preserve">D-Fonduri externe nerambursabile </t>
  </si>
  <si>
    <t>TOTAL VENITURI- Sursa D</t>
  </si>
  <si>
    <t>Sume utilizate de administratiile locale din excedentul anului precedent pentru sectiunea de functionare</t>
  </si>
  <si>
    <t>Subventii din bugetele locale pentru finantarea cheltuielilor curente din domeniul sanatatii</t>
  </si>
  <si>
    <t>Alte transferuri curente in strainatate</t>
  </si>
  <si>
    <t>Cheltuieli judiciare si extrajudiciare derivate din actiuni in reprezentarea intereselor statului, potrivit dispozitiilor</t>
  </si>
  <si>
    <t>Plati efectuate in anii precedenti si recuperate in anului curent in sectiunea de functionare a bugetului local</t>
  </si>
  <si>
    <t>Varsaminte din profitul net al regiilor autonome, societatilor si companiilor nationale</t>
  </si>
  <si>
    <t>Subventii de la bugetul de stat catre bugetele locale pentru finantarea aparaturii medicale si echipamentelor de comunicatii in urgenta in sanatate</t>
  </si>
  <si>
    <t>Finantare externa nerambursabila</t>
  </si>
  <si>
    <t>Transferuri din bugetele consiliilor locale si judetene pentru acordarea unor ajutoare catre unitatile administrativ-teritoriale in situatii de extrema dificultate</t>
  </si>
  <si>
    <t>Sport</t>
  </si>
  <si>
    <t>TOTAL CHELTUIELI- Sursa D</t>
  </si>
  <si>
    <t>Locuinta de serviciu folosita de salariat si familia sa</t>
  </si>
  <si>
    <t>SURSA DE FINANTARE F " INTEGRAL DIN VENITURI PROPRII"</t>
  </si>
  <si>
    <t>SURSA DE FINANTARE G "VENITURI PROPRII SI SUBVENTII DIN BUGET"</t>
  </si>
  <si>
    <t>Plan an            2021</t>
  </si>
  <si>
    <t>Valentin IVANCEA</t>
  </si>
  <si>
    <t>Venituri din valorificarea unor bunuri ale institutiilor</t>
  </si>
  <si>
    <t>Plan an 2021</t>
  </si>
  <si>
    <t>Plan an          2021</t>
  </si>
  <si>
    <t>Plan an        2021</t>
  </si>
  <si>
    <t>Finantare nationala</t>
  </si>
  <si>
    <t>Stimulentul de risc</t>
  </si>
  <si>
    <t>SURSA DE FINANȚARE A "INTEGRAL DIN BUGET "</t>
  </si>
  <si>
    <t>Sursa finanțare</t>
  </si>
  <si>
    <t>Clasificație Funcțională     Descriere</t>
  </si>
  <si>
    <t>Clasificație Economică</t>
  </si>
  <si>
    <t>Clasificație Economică Descriere</t>
  </si>
  <si>
    <t>Incasări realizate/   Plăți efectuate        Trim. I</t>
  </si>
  <si>
    <t>Clasificatie Funcțională</t>
  </si>
  <si>
    <t>SURSA DE FINANȚARE C "CREDITE INTERNE"</t>
  </si>
  <si>
    <t>Sursă finanțare</t>
  </si>
  <si>
    <t>Clasificație Funcțională</t>
  </si>
  <si>
    <t>Burse</t>
  </si>
  <si>
    <t>Asistenta acordate persoanelor in varsta</t>
  </si>
  <si>
    <t xml:space="preserve">Alte transferuri curente interne </t>
  </si>
  <si>
    <t>la H.C.J.nr.                din          .05.2021</t>
  </si>
  <si>
    <t>Cofinantare publica acordata in cadrul Mecanismelor financiare Spatiul Economic European si Norvegian 2014-2021</t>
  </si>
  <si>
    <t>la H.C.J.nr.             din          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</si>
</sst>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3" fontId="1" fillId="0" borderId="2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/>
    </xf>
    <xf numFmtId="3" fontId="3" fillId="0" borderId="2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right" vertical="top"/>
    </xf>
    <xf numFmtId="3" fontId="4" fillId="0" borderId="2" xfId="0" applyNumberFormat="1" applyFont="1" applyBorder="1"/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/>
    <xf numFmtId="3" fontId="1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/>
    <xf numFmtId="3" fontId="3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wrapText="1"/>
    </xf>
    <xf numFmtId="3" fontId="3" fillId="0" borderId="0" xfId="0" applyNumberFormat="1" applyFont="1" applyBorder="1"/>
    <xf numFmtId="3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3" fontId="1" fillId="0" borderId="0" xfId="0" applyNumberFormat="1" applyFont="1" applyBorder="1"/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vertical="top" wrapText="1"/>
    </xf>
    <xf numFmtId="0" fontId="0" fillId="0" borderId="0" xfId="0" applyNumberFormat="1" applyAlignment="1">
      <alignment vertical="top" wrapText="1"/>
    </xf>
    <xf numFmtId="0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3" fontId="6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/>
    </xf>
    <xf numFmtId="3" fontId="1" fillId="0" borderId="5" xfId="0" applyNumberFormat="1" applyFont="1" applyBorder="1" applyAlignment="1"/>
    <xf numFmtId="3" fontId="1" fillId="0" borderId="3" xfId="0" applyNumberFormat="1" applyFont="1" applyBorder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4" fontId="2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4"/>
  <sheetViews>
    <sheetView topLeftCell="A325" zoomScale="106" zoomScaleNormal="106" workbookViewId="0">
      <selection activeCell="A331" sqref="A331:J331"/>
    </sheetView>
  </sheetViews>
  <sheetFormatPr defaultRowHeight="14.4" x14ac:dyDescent="0.3"/>
  <cols>
    <col min="1" max="1" width="8.88671875" customWidth="1"/>
    <col min="3" max="3" width="6.6640625" customWidth="1"/>
    <col min="4" max="4" width="11.6640625" customWidth="1"/>
    <col min="5" max="5" width="23.5546875" customWidth="1"/>
    <col min="6" max="6" width="11.6640625" customWidth="1"/>
    <col min="7" max="7" width="22.5546875" customWidth="1"/>
    <col min="8" max="8" width="13" bestFit="1" customWidth="1"/>
    <col min="9" max="9" width="12.5546875" bestFit="1" customWidth="1"/>
    <col min="10" max="10" width="12.44140625" bestFit="1" customWidth="1"/>
  </cols>
  <sheetData>
    <row r="1" spans="1:10" x14ac:dyDescent="0.3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74" t="s">
        <v>266</v>
      </c>
      <c r="H2" s="74"/>
      <c r="I2" s="74"/>
      <c r="J2" s="74"/>
    </row>
    <row r="3" spans="1:10" x14ac:dyDescent="0.3">
      <c r="A3" s="1"/>
      <c r="B3" s="1"/>
      <c r="C3" s="1"/>
      <c r="D3" s="1"/>
      <c r="E3" s="1"/>
      <c r="F3" s="1"/>
      <c r="G3" s="74" t="s">
        <v>381</v>
      </c>
      <c r="H3" s="74"/>
      <c r="I3" s="74"/>
      <c r="J3" s="74"/>
    </row>
    <row r="4" spans="1:10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74" t="s">
        <v>267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x14ac:dyDescent="0.3">
      <c r="A6" s="78">
        <v>44286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x14ac:dyDescent="0.3">
      <c r="A7" s="74" t="s">
        <v>368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x14ac:dyDescent="0.3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7" t="s">
        <v>292</v>
      </c>
    </row>
    <row r="10" spans="1:10" ht="69" x14ac:dyDescent="0.3">
      <c r="A10" s="8" t="s">
        <v>0</v>
      </c>
      <c r="B10" s="79" t="s">
        <v>369</v>
      </c>
      <c r="C10" s="80"/>
      <c r="D10" s="8" t="s">
        <v>374</v>
      </c>
      <c r="E10" s="8" t="s">
        <v>370</v>
      </c>
      <c r="F10" s="8" t="s">
        <v>371</v>
      </c>
      <c r="G10" s="8" t="s">
        <v>372</v>
      </c>
      <c r="H10" s="8" t="s">
        <v>360</v>
      </c>
      <c r="I10" s="9" t="s">
        <v>315</v>
      </c>
      <c r="J10" s="52" t="s">
        <v>373</v>
      </c>
    </row>
    <row r="11" spans="1:10" ht="27.6" x14ac:dyDescent="0.3">
      <c r="A11" s="47" t="s">
        <v>1</v>
      </c>
      <c r="B11" s="69" t="s">
        <v>2</v>
      </c>
      <c r="C11" s="69"/>
      <c r="D11" s="47" t="s">
        <v>3</v>
      </c>
      <c r="E11" s="47" t="s">
        <v>4</v>
      </c>
      <c r="F11" s="12"/>
      <c r="G11" s="12"/>
      <c r="H11" s="13">
        <v>71058000</v>
      </c>
      <c r="I11" s="13">
        <v>17765000</v>
      </c>
      <c r="J11" s="14">
        <v>19806300.870000001</v>
      </c>
    </row>
    <row r="12" spans="1:10" ht="55.2" x14ac:dyDescent="0.3">
      <c r="A12" s="47" t="s">
        <v>1</v>
      </c>
      <c r="B12" s="69" t="s">
        <v>2</v>
      </c>
      <c r="C12" s="69"/>
      <c r="D12" s="47">
        <v>40400</v>
      </c>
      <c r="E12" s="47" t="s">
        <v>271</v>
      </c>
      <c r="F12" s="12"/>
      <c r="G12" s="12"/>
      <c r="H12" s="13">
        <v>9947000</v>
      </c>
      <c r="I12" s="13">
        <v>2487000</v>
      </c>
      <c r="J12" s="14">
        <v>0</v>
      </c>
    </row>
    <row r="13" spans="1:10" ht="69" x14ac:dyDescent="0.3">
      <c r="A13" s="47" t="s">
        <v>1</v>
      </c>
      <c r="B13" s="69" t="s">
        <v>2</v>
      </c>
      <c r="C13" s="69"/>
      <c r="D13" s="47" t="s">
        <v>5</v>
      </c>
      <c r="E13" s="47" t="s">
        <v>6</v>
      </c>
      <c r="F13" s="12"/>
      <c r="G13" s="12"/>
      <c r="H13" s="13">
        <v>100540000</v>
      </c>
      <c r="I13" s="13">
        <v>40000000</v>
      </c>
      <c r="J13" s="14">
        <v>19130750</v>
      </c>
    </row>
    <row r="14" spans="1:10" ht="55.2" x14ac:dyDescent="0.3">
      <c r="A14" s="47" t="s">
        <v>1</v>
      </c>
      <c r="B14" s="69" t="s">
        <v>2</v>
      </c>
      <c r="C14" s="69"/>
      <c r="D14" s="47" t="s">
        <v>7</v>
      </c>
      <c r="E14" s="47" t="s">
        <v>8</v>
      </c>
      <c r="F14" s="12"/>
      <c r="G14" s="12"/>
      <c r="H14" s="13">
        <v>103401000</v>
      </c>
      <c r="I14" s="13">
        <v>45000000</v>
      </c>
      <c r="J14" s="14">
        <v>42120352</v>
      </c>
    </row>
    <row r="15" spans="1:10" ht="41.4" x14ac:dyDescent="0.3">
      <c r="A15" s="47" t="s">
        <v>1</v>
      </c>
      <c r="B15" s="69" t="s">
        <v>2</v>
      </c>
      <c r="C15" s="69"/>
      <c r="D15" s="47" t="s">
        <v>9</v>
      </c>
      <c r="E15" s="47" t="s">
        <v>10</v>
      </c>
      <c r="F15" s="12"/>
      <c r="G15" s="12"/>
      <c r="H15" s="13">
        <v>50000</v>
      </c>
      <c r="I15" s="13">
        <v>24000</v>
      </c>
      <c r="J15" s="14">
        <v>24895.5</v>
      </c>
    </row>
    <row r="16" spans="1:10" ht="41.4" x14ac:dyDescent="0.3">
      <c r="A16" s="47" t="s">
        <v>1</v>
      </c>
      <c r="B16" s="69" t="s">
        <v>2</v>
      </c>
      <c r="C16" s="69"/>
      <c r="D16" s="47" t="s">
        <v>11</v>
      </c>
      <c r="E16" s="47" t="s">
        <v>12</v>
      </c>
      <c r="F16" s="12"/>
      <c r="G16" s="12"/>
      <c r="H16" s="13">
        <v>975000</v>
      </c>
      <c r="I16" s="13">
        <v>200000</v>
      </c>
      <c r="J16" s="14">
        <v>275663</v>
      </c>
    </row>
    <row r="17" spans="1:10" ht="55.2" x14ac:dyDescent="0.3">
      <c r="A17" s="47" t="s">
        <v>1</v>
      </c>
      <c r="B17" s="69" t="s">
        <v>2</v>
      </c>
      <c r="C17" s="69"/>
      <c r="D17" s="47" t="s">
        <v>13</v>
      </c>
      <c r="E17" s="47" t="s">
        <v>14</v>
      </c>
      <c r="F17" s="12"/>
      <c r="G17" s="12"/>
      <c r="H17" s="13">
        <v>60000</v>
      </c>
      <c r="I17" s="13">
        <v>10000</v>
      </c>
      <c r="J17" s="14">
        <v>9918.1</v>
      </c>
    </row>
    <row r="18" spans="1:10" ht="55.2" x14ac:dyDescent="0.3">
      <c r="A18" s="47" t="s">
        <v>1</v>
      </c>
      <c r="B18" s="69" t="s">
        <v>2</v>
      </c>
      <c r="C18" s="69"/>
      <c r="D18" s="47">
        <v>300100</v>
      </c>
      <c r="E18" s="47" t="s">
        <v>351</v>
      </c>
      <c r="F18" s="12"/>
      <c r="G18" s="12"/>
      <c r="H18" s="13">
        <v>0</v>
      </c>
      <c r="I18" s="13">
        <v>0</v>
      </c>
      <c r="J18" s="14">
        <v>0</v>
      </c>
    </row>
    <row r="19" spans="1:10" ht="41.4" x14ac:dyDescent="0.3">
      <c r="A19" s="47" t="s">
        <v>1</v>
      </c>
      <c r="B19" s="69" t="s">
        <v>2</v>
      </c>
      <c r="C19" s="69"/>
      <c r="D19" s="47" t="s">
        <v>15</v>
      </c>
      <c r="E19" s="47" t="s">
        <v>16</v>
      </c>
      <c r="F19" s="12"/>
      <c r="G19" s="12"/>
      <c r="H19" s="13">
        <v>94000</v>
      </c>
      <c r="I19" s="13">
        <v>62000</v>
      </c>
      <c r="J19" s="14">
        <v>62069.4</v>
      </c>
    </row>
    <row r="20" spans="1:10" ht="27.6" x14ac:dyDescent="0.3">
      <c r="A20" s="47" t="s">
        <v>1</v>
      </c>
      <c r="B20" s="69" t="s">
        <v>2</v>
      </c>
      <c r="C20" s="69"/>
      <c r="D20" s="47" t="s">
        <v>17</v>
      </c>
      <c r="E20" s="47" t="s">
        <v>18</v>
      </c>
      <c r="F20" s="12"/>
      <c r="G20" s="12"/>
      <c r="H20" s="13">
        <v>2000000</v>
      </c>
      <c r="I20" s="13">
        <v>400000</v>
      </c>
      <c r="J20" s="14">
        <v>505247</v>
      </c>
    </row>
    <row r="21" spans="1:10" ht="55.2" x14ac:dyDescent="0.3">
      <c r="A21" s="47" t="s">
        <v>1</v>
      </c>
      <c r="B21" s="69" t="s">
        <v>2</v>
      </c>
      <c r="C21" s="69"/>
      <c r="D21" s="47" t="s">
        <v>19</v>
      </c>
      <c r="E21" s="47" t="s">
        <v>20</v>
      </c>
      <c r="F21" s="12"/>
      <c r="G21" s="12"/>
      <c r="H21" s="13">
        <v>3000</v>
      </c>
      <c r="I21" s="13">
        <v>0</v>
      </c>
      <c r="J21" s="14">
        <v>500</v>
      </c>
    </row>
    <row r="22" spans="1:10" ht="27.6" x14ac:dyDescent="0.3">
      <c r="A22" s="47" t="s">
        <v>1</v>
      </c>
      <c r="B22" s="69" t="s">
        <v>2</v>
      </c>
      <c r="C22" s="69"/>
      <c r="D22" s="47" t="s">
        <v>21</v>
      </c>
      <c r="E22" s="47" t="s">
        <v>22</v>
      </c>
      <c r="F22" s="12"/>
      <c r="G22" s="12"/>
      <c r="H22" s="13">
        <v>0</v>
      </c>
      <c r="I22" s="13">
        <v>0</v>
      </c>
      <c r="J22" s="14">
        <v>1000</v>
      </c>
    </row>
    <row r="23" spans="1:10" ht="41.4" x14ac:dyDescent="0.3">
      <c r="A23" s="47" t="s">
        <v>1</v>
      </c>
      <c r="B23" s="69" t="s">
        <v>2</v>
      </c>
      <c r="C23" s="69"/>
      <c r="D23" s="47" t="s">
        <v>23</v>
      </c>
      <c r="E23" s="47" t="s">
        <v>24</v>
      </c>
      <c r="F23" s="12"/>
      <c r="G23" s="12"/>
      <c r="H23" s="13">
        <v>0</v>
      </c>
      <c r="I23" s="13">
        <v>0</v>
      </c>
      <c r="J23" s="14">
        <v>0</v>
      </c>
    </row>
    <row r="24" spans="1:10" x14ac:dyDescent="0.3">
      <c r="A24" s="47" t="s">
        <v>1</v>
      </c>
      <c r="B24" s="69" t="s">
        <v>2</v>
      </c>
      <c r="C24" s="69"/>
      <c r="D24" s="47" t="s">
        <v>25</v>
      </c>
      <c r="E24" s="47" t="s">
        <v>26</v>
      </c>
      <c r="F24" s="12"/>
      <c r="G24" s="12"/>
      <c r="H24" s="13">
        <v>300000</v>
      </c>
      <c r="I24" s="13">
        <v>202000</v>
      </c>
      <c r="J24" s="14">
        <v>227629.54</v>
      </c>
    </row>
    <row r="25" spans="1:10" ht="55.2" x14ac:dyDescent="0.3">
      <c r="A25" s="47" t="s">
        <v>1</v>
      </c>
      <c r="B25" s="69" t="s">
        <v>2</v>
      </c>
      <c r="C25" s="69"/>
      <c r="D25" s="47" t="s">
        <v>27</v>
      </c>
      <c r="E25" s="47" t="s">
        <v>28</v>
      </c>
      <c r="F25" s="12"/>
      <c r="G25" s="12"/>
      <c r="H25" s="13">
        <v>-55061000</v>
      </c>
      <c r="I25" s="13">
        <v>-10000000</v>
      </c>
      <c r="J25" s="14">
        <v>0</v>
      </c>
    </row>
    <row r="26" spans="1:10" ht="96.6" x14ac:dyDescent="0.3">
      <c r="A26" s="47" t="s">
        <v>1</v>
      </c>
      <c r="B26" s="69" t="s">
        <v>2</v>
      </c>
      <c r="C26" s="69"/>
      <c r="D26" s="47">
        <v>400600</v>
      </c>
      <c r="E26" s="47" t="s">
        <v>272</v>
      </c>
      <c r="F26" s="12"/>
      <c r="G26" s="12"/>
      <c r="H26" s="13">
        <v>108000</v>
      </c>
      <c r="I26" s="13">
        <v>0</v>
      </c>
      <c r="J26" s="14">
        <v>0</v>
      </c>
    </row>
    <row r="27" spans="1:10" ht="41.4" x14ac:dyDescent="0.3">
      <c r="A27" s="47" t="s">
        <v>1</v>
      </c>
      <c r="B27" s="69" t="s">
        <v>2</v>
      </c>
      <c r="C27" s="69"/>
      <c r="D27" s="47" t="s">
        <v>33</v>
      </c>
      <c r="E27" s="47" t="s">
        <v>34</v>
      </c>
      <c r="F27" s="12"/>
      <c r="G27" s="12"/>
      <c r="H27" s="13">
        <v>1404000</v>
      </c>
      <c r="I27" s="13">
        <v>351000</v>
      </c>
      <c r="J27" s="14">
        <v>91961</v>
      </c>
    </row>
    <row r="28" spans="1:10" ht="69" x14ac:dyDescent="0.3">
      <c r="A28" s="47" t="s">
        <v>1</v>
      </c>
      <c r="B28" s="69" t="s">
        <v>2</v>
      </c>
      <c r="C28" s="69"/>
      <c r="D28" s="47" t="s">
        <v>37</v>
      </c>
      <c r="E28" s="47" t="s">
        <v>38</v>
      </c>
      <c r="F28" s="12"/>
      <c r="G28" s="12"/>
      <c r="H28" s="13">
        <v>3000000</v>
      </c>
      <c r="I28" s="13">
        <v>750000</v>
      </c>
      <c r="J28" s="14">
        <v>336698.22</v>
      </c>
    </row>
    <row r="29" spans="1:10" x14ac:dyDescent="0.3">
      <c r="A29" s="73" t="s">
        <v>295</v>
      </c>
      <c r="B29" s="73"/>
      <c r="C29" s="73"/>
      <c r="D29" s="73"/>
      <c r="E29" s="73"/>
      <c r="F29" s="73"/>
      <c r="G29" s="73"/>
      <c r="H29" s="16">
        <f>SUM(H11:H28)</f>
        <v>237879000</v>
      </c>
      <c r="I29" s="16">
        <f t="shared" ref="I29:J29" si="0">SUM(I11:I28)</f>
        <v>97251000</v>
      </c>
      <c r="J29" s="16">
        <f t="shared" si="0"/>
        <v>82592984.63000001</v>
      </c>
    </row>
    <row r="30" spans="1:10" ht="27.6" x14ac:dyDescent="0.3">
      <c r="A30" s="47" t="s">
        <v>1</v>
      </c>
      <c r="B30" s="69" t="s">
        <v>2</v>
      </c>
      <c r="C30" s="69"/>
      <c r="D30" s="47" t="s">
        <v>29</v>
      </c>
      <c r="E30" s="47" t="s">
        <v>30</v>
      </c>
      <c r="F30" s="12"/>
      <c r="G30" s="12"/>
      <c r="H30" s="13">
        <v>55061000</v>
      </c>
      <c r="I30" s="13">
        <v>10000000</v>
      </c>
      <c r="J30" s="14">
        <v>0</v>
      </c>
    </row>
    <row r="31" spans="1:10" ht="27.6" x14ac:dyDescent="0.3">
      <c r="A31" s="56" t="s">
        <v>1</v>
      </c>
      <c r="B31" s="69" t="s">
        <v>2</v>
      </c>
      <c r="C31" s="69"/>
      <c r="D31" s="56">
        <v>390100</v>
      </c>
      <c r="E31" s="56" t="s">
        <v>362</v>
      </c>
      <c r="F31" s="12"/>
      <c r="G31" s="12"/>
      <c r="H31" s="13">
        <v>0</v>
      </c>
      <c r="I31" s="13">
        <v>0</v>
      </c>
      <c r="J31" s="14">
        <v>759.7</v>
      </c>
    </row>
    <row r="32" spans="1:10" ht="69" x14ac:dyDescent="0.3">
      <c r="A32" s="47" t="s">
        <v>1</v>
      </c>
      <c r="B32" s="69" t="s">
        <v>2</v>
      </c>
      <c r="C32" s="69"/>
      <c r="D32" s="47" t="s">
        <v>31</v>
      </c>
      <c r="E32" s="47" t="s">
        <v>32</v>
      </c>
      <c r="F32" s="12"/>
      <c r="G32" s="12"/>
      <c r="H32" s="13"/>
      <c r="I32" s="13"/>
      <c r="J32" s="14">
        <v>13950000</v>
      </c>
    </row>
    <row r="33" spans="1:10" ht="82.8" x14ac:dyDescent="0.3">
      <c r="A33" s="47" t="s">
        <v>1</v>
      </c>
      <c r="B33" s="69" t="s">
        <v>2</v>
      </c>
      <c r="C33" s="69"/>
      <c r="D33" s="47">
        <v>421601</v>
      </c>
      <c r="E33" s="47" t="s">
        <v>352</v>
      </c>
      <c r="F33" s="12"/>
      <c r="G33" s="12"/>
      <c r="H33" s="13"/>
      <c r="I33" s="13"/>
      <c r="J33" s="14">
        <v>0</v>
      </c>
    </row>
    <row r="34" spans="1:10" ht="41.4" x14ac:dyDescent="0.3">
      <c r="A34" s="47" t="s">
        <v>1</v>
      </c>
      <c r="B34" s="69" t="s">
        <v>2</v>
      </c>
      <c r="C34" s="69"/>
      <c r="D34" s="47">
        <v>426500</v>
      </c>
      <c r="E34" s="47" t="s">
        <v>273</v>
      </c>
      <c r="F34" s="12"/>
      <c r="G34" s="12"/>
      <c r="H34" s="13">
        <v>63437000</v>
      </c>
      <c r="I34" s="13">
        <v>18176000</v>
      </c>
      <c r="J34" s="14">
        <v>17416324.48</v>
      </c>
    </row>
    <row r="35" spans="1:10" ht="124.2" x14ac:dyDescent="0.3">
      <c r="A35" s="47" t="s">
        <v>1</v>
      </c>
      <c r="B35" s="69" t="s">
        <v>2</v>
      </c>
      <c r="C35" s="69"/>
      <c r="D35" s="47" t="s">
        <v>35</v>
      </c>
      <c r="E35" s="47" t="s">
        <v>36</v>
      </c>
      <c r="F35" s="12"/>
      <c r="G35" s="12"/>
      <c r="H35" s="13">
        <v>20910000</v>
      </c>
      <c r="I35" s="13">
        <v>1830000</v>
      </c>
      <c r="J35" s="14">
        <v>418561.3</v>
      </c>
    </row>
    <row r="36" spans="1:10" ht="82.8" x14ac:dyDescent="0.3">
      <c r="A36" s="47" t="s">
        <v>1</v>
      </c>
      <c r="B36" s="69" t="s">
        <v>2</v>
      </c>
      <c r="C36" s="69"/>
      <c r="D36" s="47" t="s">
        <v>39</v>
      </c>
      <c r="E36" s="47" t="s">
        <v>40</v>
      </c>
      <c r="F36" s="12"/>
      <c r="G36" s="12"/>
      <c r="H36" s="13">
        <v>733000</v>
      </c>
      <c r="I36" s="13">
        <v>733000</v>
      </c>
      <c r="J36" s="14">
        <v>93653.15</v>
      </c>
    </row>
    <row r="37" spans="1:10" ht="41.4" x14ac:dyDescent="0.3">
      <c r="A37" s="47" t="s">
        <v>1</v>
      </c>
      <c r="B37" s="69" t="s">
        <v>2</v>
      </c>
      <c r="C37" s="69"/>
      <c r="D37" s="47">
        <v>480101</v>
      </c>
      <c r="E37" s="47" t="s">
        <v>274</v>
      </c>
      <c r="F37" s="12"/>
      <c r="G37" s="12"/>
      <c r="H37" s="13">
        <v>107970000</v>
      </c>
      <c r="I37" s="13">
        <v>9717000</v>
      </c>
      <c r="J37" s="14">
        <v>0</v>
      </c>
    </row>
    <row r="38" spans="1:10" ht="41.4" x14ac:dyDescent="0.3">
      <c r="A38" s="47" t="s">
        <v>1</v>
      </c>
      <c r="B38" s="69" t="s">
        <v>2</v>
      </c>
      <c r="C38" s="69"/>
      <c r="D38" s="47">
        <v>480102</v>
      </c>
      <c r="E38" s="47" t="s">
        <v>42</v>
      </c>
      <c r="F38" s="12"/>
      <c r="G38" s="12"/>
      <c r="H38" s="13">
        <v>0</v>
      </c>
      <c r="I38" s="13">
        <v>0</v>
      </c>
      <c r="J38" s="14">
        <v>1568440.77</v>
      </c>
    </row>
    <row r="39" spans="1:10" x14ac:dyDescent="0.3">
      <c r="A39" s="47" t="s">
        <v>1</v>
      </c>
      <c r="B39" s="69" t="s">
        <v>2</v>
      </c>
      <c r="C39" s="69"/>
      <c r="D39" s="47">
        <v>480103</v>
      </c>
      <c r="E39" s="47" t="s">
        <v>44</v>
      </c>
      <c r="F39" s="12"/>
      <c r="G39" s="12"/>
      <c r="H39" s="13">
        <v>0</v>
      </c>
      <c r="I39" s="13">
        <v>0</v>
      </c>
      <c r="J39" s="14">
        <v>-1534913.66</v>
      </c>
    </row>
    <row r="40" spans="1:10" ht="41.4" x14ac:dyDescent="0.3">
      <c r="A40" s="47" t="s">
        <v>1</v>
      </c>
      <c r="B40" s="69" t="s">
        <v>2</v>
      </c>
      <c r="C40" s="69"/>
      <c r="D40" s="47">
        <v>480201</v>
      </c>
      <c r="E40" s="47" t="s">
        <v>274</v>
      </c>
      <c r="F40" s="12"/>
      <c r="G40" s="12"/>
      <c r="H40" s="13">
        <v>18868000</v>
      </c>
      <c r="I40" s="13">
        <v>8800000</v>
      </c>
      <c r="J40" s="14">
        <v>10276.5</v>
      </c>
    </row>
    <row r="41" spans="1:10" ht="41.4" x14ac:dyDescent="0.3">
      <c r="A41" s="47" t="s">
        <v>1</v>
      </c>
      <c r="B41" s="69" t="s">
        <v>2</v>
      </c>
      <c r="C41" s="69"/>
      <c r="D41" s="47" t="s">
        <v>41</v>
      </c>
      <c r="E41" s="47" t="s">
        <v>42</v>
      </c>
      <c r="F41" s="12"/>
      <c r="G41" s="12"/>
      <c r="H41" s="13">
        <v>0</v>
      </c>
      <c r="I41" s="13">
        <v>0</v>
      </c>
      <c r="J41" s="14">
        <v>912349.67</v>
      </c>
    </row>
    <row r="42" spans="1:10" x14ac:dyDescent="0.3">
      <c r="A42" s="47" t="s">
        <v>1</v>
      </c>
      <c r="B42" s="69" t="s">
        <v>2</v>
      </c>
      <c r="C42" s="69"/>
      <c r="D42" s="47" t="s">
        <v>43</v>
      </c>
      <c r="E42" s="47" t="s">
        <v>44</v>
      </c>
      <c r="F42" s="12"/>
      <c r="G42" s="12"/>
      <c r="H42" s="13">
        <v>0</v>
      </c>
      <c r="I42" s="13">
        <v>0</v>
      </c>
      <c r="J42" s="14">
        <v>-264863.71000000002</v>
      </c>
    </row>
    <row r="43" spans="1:10" ht="41.4" x14ac:dyDescent="0.3">
      <c r="A43" s="58" t="s">
        <v>1</v>
      </c>
      <c r="B43" s="69" t="s">
        <v>2</v>
      </c>
      <c r="C43" s="69"/>
      <c r="D43" s="58">
        <v>480301</v>
      </c>
      <c r="E43" s="58" t="s">
        <v>274</v>
      </c>
      <c r="F43" s="12"/>
      <c r="G43" s="12"/>
      <c r="H43" s="13">
        <v>3038000</v>
      </c>
      <c r="I43" s="13">
        <v>0</v>
      </c>
      <c r="J43" s="14"/>
    </row>
    <row r="44" spans="1:10" ht="41.4" x14ac:dyDescent="0.3">
      <c r="A44" s="56" t="s">
        <v>1</v>
      </c>
      <c r="B44" s="69" t="s">
        <v>2</v>
      </c>
      <c r="C44" s="69"/>
      <c r="D44" s="56">
        <v>480302</v>
      </c>
      <c r="E44" s="56" t="s">
        <v>42</v>
      </c>
      <c r="F44" s="12"/>
      <c r="G44" s="12"/>
      <c r="H44" s="13">
        <v>222000</v>
      </c>
      <c r="I44" s="13">
        <v>0</v>
      </c>
      <c r="J44" s="14">
        <v>222530</v>
      </c>
    </row>
    <row r="45" spans="1:10" x14ac:dyDescent="0.3">
      <c r="A45" s="73" t="s">
        <v>296</v>
      </c>
      <c r="B45" s="73"/>
      <c r="C45" s="73"/>
      <c r="D45" s="73"/>
      <c r="E45" s="73"/>
      <c r="F45" s="73"/>
      <c r="G45" s="73"/>
      <c r="H45" s="16">
        <f>SUM(H30:H44)</f>
        <v>270239000</v>
      </c>
      <c r="I45" s="16">
        <f t="shared" ref="I45:J45" si="1">SUM(I30:I44)</f>
        <v>49256000</v>
      </c>
      <c r="J45" s="16">
        <f t="shared" si="1"/>
        <v>32793118.199999999</v>
      </c>
    </row>
    <row r="46" spans="1:10" x14ac:dyDescent="0.3">
      <c r="A46" s="77" t="s">
        <v>312</v>
      </c>
      <c r="B46" s="77"/>
      <c r="C46" s="77"/>
      <c r="D46" s="77"/>
      <c r="E46" s="77"/>
      <c r="F46" s="77"/>
      <c r="G46" s="77"/>
      <c r="H46" s="17">
        <f>H29+H45</f>
        <v>508118000</v>
      </c>
      <c r="I46" s="17">
        <f>I29+I45</f>
        <v>146507000</v>
      </c>
      <c r="J46" s="17">
        <f>J29+J45</f>
        <v>115386102.83000001</v>
      </c>
    </row>
    <row r="47" spans="1:10" ht="27.6" x14ac:dyDescent="0.3">
      <c r="A47" s="47" t="s">
        <v>74</v>
      </c>
      <c r="B47" s="69" t="s">
        <v>2</v>
      </c>
      <c r="C47" s="69"/>
      <c r="D47" s="47" t="s">
        <v>75</v>
      </c>
      <c r="E47" s="47" t="s">
        <v>76</v>
      </c>
      <c r="F47" s="47" t="s">
        <v>77</v>
      </c>
      <c r="G47" s="47" t="s">
        <v>78</v>
      </c>
      <c r="H47" s="13">
        <v>21000000</v>
      </c>
      <c r="I47" s="13">
        <v>9924000</v>
      </c>
      <c r="J47" s="14">
        <v>4976207</v>
      </c>
    </row>
    <row r="48" spans="1:10" ht="27.6" x14ac:dyDescent="0.3">
      <c r="A48" s="47" t="s">
        <v>74</v>
      </c>
      <c r="B48" s="69" t="s">
        <v>2</v>
      </c>
      <c r="C48" s="69"/>
      <c r="D48" s="47" t="s">
        <v>75</v>
      </c>
      <c r="E48" s="47" t="s">
        <v>76</v>
      </c>
      <c r="F48" s="47" t="s">
        <v>79</v>
      </c>
      <c r="G48" s="47" t="s">
        <v>80</v>
      </c>
      <c r="H48" s="13">
        <v>1900000</v>
      </c>
      <c r="I48" s="13">
        <v>399000</v>
      </c>
      <c r="J48" s="14">
        <v>204809</v>
      </c>
    </row>
    <row r="49" spans="1:10" ht="27.6" x14ac:dyDescent="0.3">
      <c r="A49" s="47" t="s">
        <v>74</v>
      </c>
      <c r="B49" s="69" t="s">
        <v>2</v>
      </c>
      <c r="C49" s="69"/>
      <c r="D49" s="47" t="s">
        <v>75</v>
      </c>
      <c r="E49" s="47" t="s">
        <v>76</v>
      </c>
      <c r="F49" s="47" t="s">
        <v>81</v>
      </c>
      <c r="G49" s="47" t="s">
        <v>82</v>
      </c>
      <c r="H49" s="13">
        <v>150000</v>
      </c>
      <c r="I49" s="13">
        <v>10000</v>
      </c>
      <c r="J49" s="14">
        <v>3756.82</v>
      </c>
    </row>
    <row r="50" spans="1:10" ht="27.6" x14ac:dyDescent="0.3">
      <c r="A50" s="47" t="s">
        <v>74</v>
      </c>
      <c r="B50" s="69" t="s">
        <v>2</v>
      </c>
      <c r="C50" s="69"/>
      <c r="D50" s="47" t="s">
        <v>75</v>
      </c>
      <c r="E50" s="47" t="s">
        <v>76</v>
      </c>
      <c r="F50" s="47">
        <v>100114</v>
      </c>
      <c r="G50" s="47" t="s">
        <v>275</v>
      </c>
      <c r="H50" s="13">
        <v>10000</v>
      </c>
      <c r="I50" s="13">
        <v>10000</v>
      </c>
      <c r="J50" s="14">
        <v>0</v>
      </c>
    </row>
    <row r="51" spans="1:10" ht="27.6" x14ac:dyDescent="0.3">
      <c r="A51" s="47" t="s">
        <v>74</v>
      </c>
      <c r="B51" s="69" t="s">
        <v>2</v>
      </c>
      <c r="C51" s="69"/>
      <c r="D51" s="47" t="s">
        <v>75</v>
      </c>
      <c r="E51" s="47" t="s">
        <v>76</v>
      </c>
      <c r="F51" s="47">
        <v>100117</v>
      </c>
      <c r="G51" s="47" t="s">
        <v>276</v>
      </c>
      <c r="H51" s="13">
        <v>720000</v>
      </c>
      <c r="I51" s="13">
        <v>170000</v>
      </c>
      <c r="J51" s="14">
        <v>166242</v>
      </c>
    </row>
    <row r="52" spans="1:10" ht="27.6" x14ac:dyDescent="0.3">
      <c r="A52" s="47" t="s">
        <v>74</v>
      </c>
      <c r="B52" s="69" t="s">
        <v>2</v>
      </c>
      <c r="C52" s="69"/>
      <c r="D52" s="47" t="s">
        <v>75</v>
      </c>
      <c r="E52" s="47" t="s">
        <v>76</v>
      </c>
      <c r="F52" s="47" t="s">
        <v>83</v>
      </c>
      <c r="G52" s="47" t="s">
        <v>84</v>
      </c>
      <c r="H52" s="13">
        <v>500000</v>
      </c>
      <c r="I52" s="13">
        <v>120000</v>
      </c>
      <c r="J52" s="14">
        <v>111511</v>
      </c>
    </row>
    <row r="53" spans="1:10" ht="27.6" x14ac:dyDescent="0.3">
      <c r="A53" s="47" t="s">
        <v>74</v>
      </c>
      <c r="B53" s="69" t="s">
        <v>2</v>
      </c>
      <c r="C53" s="69"/>
      <c r="D53" s="47" t="s">
        <v>75</v>
      </c>
      <c r="E53" s="47" t="s">
        <v>76</v>
      </c>
      <c r="F53" s="47" t="s">
        <v>85</v>
      </c>
      <c r="G53" s="47" t="s">
        <v>86</v>
      </c>
      <c r="H53" s="13">
        <v>0</v>
      </c>
      <c r="I53" s="13">
        <v>0</v>
      </c>
      <c r="J53" s="14">
        <v>0</v>
      </c>
    </row>
    <row r="54" spans="1:10" ht="27.6" x14ac:dyDescent="0.3">
      <c r="A54" s="47" t="s">
        <v>74</v>
      </c>
      <c r="B54" s="69" t="s">
        <v>2</v>
      </c>
      <c r="C54" s="69"/>
      <c r="D54" s="47" t="s">
        <v>75</v>
      </c>
      <c r="E54" s="47" t="s">
        <v>76</v>
      </c>
      <c r="F54" s="47" t="s">
        <v>87</v>
      </c>
      <c r="G54" s="47" t="s">
        <v>88</v>
      </c>
      <c r="H54" s="13">
        <v>300000</v>
      </c>
      <c r="I54" s="13">
        <v>71000</v>
      </c>
      <c r="J54" s="14">
        <v>13427</v>
      </c>
    </row>
    <row r="55" spans="1:10" ht="27.6" x14ac:dyDescent="0.3">
      <c r="A55" s="47" t="s">
        <v>74</v>
      </c>
      <c r="B55" s="69" t="s">
        <v>2</v>
      </c>
      <c r="C55" s="69"/>
      <c r="D55" s="47" t="s">
        <v>75</v>
      </c>
      <c r="E55" s="47" t="s">
        <v>76</v>
      </c>
      <c r="F55" s="47" t="s">
        <v>89</v>
      </c>
      <c r="G55" s="47" t="s">
        <v>90</v>
      </c>
      <c r="H55" s="13">
        <v>550000</v>
      </c>
      <c r="I55" s="13">
        <v>130000</v>
      </c>
      <c r="J55" s="14">
        <v>121806</v>
      </c>
    </row>
    <row r="56" spans="1:10" ht="27.6" x14ac:dyDescent="0.3">
      <c r="A56" s="47" t="s">
        <v>74</v>
      </c>
      <c r="B56" s="69" t="s">
        <v>2</v>
      </c>
      <c r="C56" s="69"/>
      <c r="D56" s="47" t="s">
        <v>75</v>
      </c>
      <c r="E56" s="47" t="s">
        <v>76</v>
      </c>
      <c r="F56" s="47" t="s">
        <v>91</v>
      </c>
      <c r="G56" s="47" t="s">
        <v>92</v>
      </c>
      <c r="H56" s="13">
        <v>402000</v>
      </c>
      <c r="I56" s="13">
        <v>150000</v>
      </c>
      <c r="J56" s="14">
        <v>4240.75</v>
      </c>
    </row>
    <row r="57" spans="1:10" ht="27.6" x14ac:dyDescent="0.3">
      <c r="A57" s="47" t="s">
        <v>74</v>
      </c>
      <c r="B57" s="69" t="s">
        <v>2</v>
      </c>
      <c r="C57" s="69"/>
      <c r="D57" s="47" t="s">
        <v>75</v>
      </c>
      <c r="E57" s="47" t="s">
        <v>76</v>
      </c>
      <c r="F57" s="47">
        <v>200102</v>
      </c>
      <c r="G57" s="47" t="s">
        <v>176</v>
      </c>
      <c r="H57" s="13">
        <v>723000</v>
      </c>
      <c r="I57" s="13">
        <v>50000</v>
      </c>
      <c r="J57" s="14">
        <v>0</v>
      </c>
    </row>
    <row r="58" spans="1:10" ht="27.6" x14ac:dyDescent="0.3">
      <c r="A58" s="47" t="s">
        <v>74</v>
      </c>
      <c r="B58" s="69" t="s">
        <v>2</v>
      </c>
      <c r="C58" s="69"/>
      <c r="D58" s="47" t="s">
        <v>75</v>
      </c>
      <c r="E58" s="47" t="s">
        <v>76</v>
      </c>
      <c r="F58" s="47" t="s">
        <v>93</v>
      </c>
      <c r="G58" s="47" t="s">
        <v>94</v>
      </c>
      <c r="H58" s="13">
        <v>220000</v>
      </c>
      <c r="I58" s="13">
        <v>151000</v>
      </c>
      <c r="J58" s="14">
        <v>85085.87</v>
      </c>
    </row>
    <row r="59" spans="1:10" ht="27.6" x14ac:dyDescent="0.3">
      <c r="A59" s="47" t="s">
        <v>74</v>
      </c>
      <c r="B59" s="69" t="s">
        <v>2</v>
      </c>
      <c r="C59" s="69"/>
      <c r="D59" s="47" t="s">
        <v>75</v>
      </c>
      <c r="E59" s="47" t="s">
        <v>76</v>
      </c>
      <c r="F59" s="47" t="s">
        <v>95</v>
      </c>
      <c r="G59" s="47" t="s">
        <v>96</v>
      </c>
      <c r="H59" s="13">
        <v>36000</v>
      </c>
      <c r="I59" s="13">
        <v>36000</v>
      </c>
      <c r="J59" s="14">
        <v>27231.85</v>
      </c>
    </row>
    <row r="60" spans="1:10" ht="27.6" x14ac:dyDescent="0.3">
      <c r="A60" s="47" t="s">
        <v>74</v>
      </c>
      <c r="B60" s="69" t="s">
        <v>2</v>
      </c>
      <c r="C60" s="69"/>
      <c r="D60" s="47" t="s">
        <v>75</v>
      </c>
      <c r="E60" s="47" t="s">
        <v>76</v>
      </c>
      <c r="F60" s="47">
        <v>200105</v>
      </c>
      <c r="G60" s="47" t="s">
        <v>238</v>
      </c>
      <c r="H60" s="13">
        <v>178000</v>
      </c>
      <c r="I60" s="13">
        <v>50000</v>
      </c>
      <c r="J60" s="14">
        <v>16460.849999999999</v>
      </c>
    </row>
    <row r="61" spans="1:10" ht="27.6" x14ac:dyDescent="0.3">
      <c r="A61" s="47" t="s">
        <v>74</v>
      </c>
      <c r="B61" s="69" t="s">
        <v>2</v>
      </c>
      <c r="C61" s="69"/>
      <c r="D61" s="47" t="s">
        <v>75</v>
      </c>
      <c r="E61" s="47" t="s">
        <v>76</v>
      </c>
      <c r="F61" s="47" t="s">
        <v>97</v>
      </c>
      <c r="G61" s="47" t="s">
        <v>98</v>
      </c>
      <c r="H61" s="13">
        <v>70000</v>
      </c>
      <c r="I61" s="13">
        <v>50000</v>
      </c>
      <c r="J61" s="14">
        <v>5917.16</v>
      </c>
    </row>
    <row r="62" spans="1:10" ht="27.6" x14ac:dyDescent="0.3">
      <c r="A62" s="47" t="s">
        <v>74</v>
      </c>
      <c r="B62" s="69" t="s">
        <v>2</v>
      </c>
      <c r="C62" s="69"/>
      <c r="D62" s="47" t="s">
        <v>75</v>
      </c>
      <c r="E62" s="47" t="s">
        <v>76</v>
      </c>
      <c r="F62" s="47" t="s">
        <v>99</v>
      </c>
      <c r="G62" s="47" t="s">
        <v>100</v>
      </c>
      <c r="H62" s="13">
        <v>27000</v>
      </c>
      <c r="I62" s="13">
        <v>13000</v>
      </c>
      <c r="J62" s="14">
        <v>782.88</v>
      </c>
    </row>
    <row r="63" spans="1:10" ht="27.6" x14ac:dyDescent="0.3">
      <c r="A63" s="47" t="s">
        <v>74</v>
      </c>
      <c r="B63" s="69" t="s">
        <v>2</v>
      </c>
      <c r="C63" s="69"/>
      <c r="D63" s="47" t="s">
        <v>75</v>
      </c>
      <c r="E63" s="47" t="s">
        <v>76</v>
      </c>
      <c r="F63" s="47" t="s">
        <v>101</v>
      </c>
      <c r="G63" s="47" t="s">
        <v>102</v>
      </c>
      <c r="H63" s="13">
        <v>200000</v>
      </c>
      <c r="I63" s="13">
        <v>80000</v>
      </c>
      <c r="J63" s="14">
        <v>44112.44</v>
      </c>
    </row>
    <row r="64" spans="1:10" ht="41.4" x14ac:dyDescent="0.3">
      <c r="A64" s="47" t="s">
        <v>74</v>
      </c>
      <c r="B64" s="69" t="s">
        <v>2</v>
      </c>
      <c r="C64" s="69"/>
      <c r="D64" s="47" t="s">
        <v>75</v>
      </c>
      <c r="E64" s="47" t="s">
        <v>76</v>
      </c>
      <c r="F64" s="47" t="s">
        <v>103</v>
      </c>
      <c r="G64" s="47" t="s">
        <v>104</v>
      </c>
      <c r="H64" s="13">
        <v>1192670</v>
      </c>
      <c r="I64" s="13">
        <v>412000</v>
      </c>
      <c r="J64" s="14">
        <v>125865.48</v>
      </c>
    </row>
    <row r="65" spans="1:10" ht="41.4" x14ac:dyDescent="0.3">
      <c r="A65" s="47" t="s">
        <v>74</v>
      </c>
      <c r="B65" s="69" t="s">
        <v>2</v>
      </c>
      <c r="C65" s="69"/>
      <c r="D65" s="47" t="s">
        <v>75</v>
      </c>
      <c r="E65" s="47" t="s">
        <v>76</v>
      </c>
      <c r="F65" s="47" t="s">
        <v>105</v>
      </c>
      <c r="G65" s="47" t="s">
        <v>106</v>
      </c>
      <c r="H65" s="13">
        <v>260000</v>
      </c>
      <c r="I65" s="13">
        <v>100000</v>
      </c>
      <c r="J65" s="14">
        <v>97519.87</v>
      </c>
    </row>
    <row r="66" spans="1:10" ht="27.6" x14ac:dyDescent="0.3">
      <c r="A66" s="47" t="s">
        <v>74</v>
      </c>
      <c r="B66" s="69" t="s">
        <v>2</v>
      </c>
      <c r="C66" s="69"/>
      <c r="D66" s="47" t="s">
        <v>75</v>
      </c>
      <c r="E66" s="47" t="s">
        <v>76</v>
      </c>
      <c r="F66" s="47">
        <v>200200</v>
      </c>
      <c r="G66" s="47" t="s">
        <v>164</v>
      </c>
      <c r="H66" s="13">
        <v>100000</v>
      </c>
      <c r="I66" s="13">
        <v>10000</v>
      </c>
      <c r="J66" s="14">
        <v>0</v>
      </c>
    </row>
    <row r="67" spans="1:10" ht="27.6" x14ac:dyDescent="0.3">
      <c r="A67" s="47" t="s">
        <v>74</v>
      </c>
      <c r="B67" s="69" t="s">
        <v>2</v>
      </c>
      <c r="C67" s="69"/>
      <c r="D67" s="47" t="s">
        <v>75</v>
      </c>
      <c r="E67" s="47" t="s">
        <v>76</v>
      </c>
      <c r="F67" s="47" t="s">
        <v>107</v>
      </c>
      <c r="G67" s="47" t="s">
        <v>108</v>
      </c>
      <c r="H67" s="13">
        <v>113000</v>
      </c>
      <c r="I67" s="13">
        <v>70000</v>
      </c>
      <c r="J67" s="14">
        <v>11442.77</v>
      </c>
    </row>
    <row r="68" spans="1:10" ht="27.6" x14ac:dyDescent="0.3">
      <c r="A68" s="47" t="s">
        <v>74</v>
      </c>
      <c r="B68" s="69" t="s">
        <v>2</v>
      </c>
      <c r="C68" s="69"/>
      <c r="D68" s="47" t="s">
        <v>75</v>
      </c>
      <c r="E68" s="47" t="s">
        <v>76</v>
      </c>
      <c r="F68" s="47" t="s">
        <v>109</v>
      </c>
      <c r="G68" s="47" t="s">
        <v>110</v>
      </c>
      <c r="H68" s="13">
        <v>60000</v>
      </c>
      <c r="I68" s="13">
        <v>25000</v>
      </c>
      <c r="J68" s="14">
        <v>0</v>
      </c>
    </row>
    <row r="69" spans="1:10" ht="27.6" x14ac:dyDescent="0.3">
      <c r="A69" s="47" t="s">
        <v>74</v>
      </c>
      <c r="B69" s="69" t="s">
        <v>2</v>
      </c>
      <c r="C69" s="69"/>
      <c r="D69" s="47" t="s">
        <v>75</v>
      </c>
      <c r="E69" s="47" t="s">
        <v>76</v>
      </c>
      <c r="F69" s="47">
        <v>200602</v>
      </c>
      <c r="G69" s="47" t="s">
        <v>260</v>
      </c>
      <c r="H69" s="13">
        <v>150000</v>
      </c>
      <c r="I69" s="13">
        <v>57000</v>
      </c>
      <c r="J69" s="14">
        <v>3520.8</v>
      </c>
    </row>
    <row r="70" spans="1:10" ht="27.6" x14ac:dyDescent="0.3">
      <c r="A70" s="47" t="s">
        <v>74</v>
      </c>
      <c r="B70" s="69" t="s">
        <v>2</v>
      </c>
      <c r="C70" s="69"/>
      <c r="D70" s="47" t="s">
        <v>75</v>
      </c>
      <c r="E70" s="47" t="s">
        <v>76</v>
      </c>
      <c r="F70" s="47">
        <v>201100</v>
      </c>
      <c r="G70" s="47" t="s">
        <v>178</v>
      </c>
      <c r="H70" s="13">
        <v>0</v>
      </c>
      <c r="I70" s="13">
        <v>0</v>
      </c>
      <c r="J70" s="14">
        <v>0</v>
      </c>
    </row>
    <row r="71" spans="1:10" ht="27.6" x14ac:dyDescent="0.3">
      <c r="A71" s="47" t="s">
        <v>74</v>
      </c>
      <c r="B71" s="69" t="s">
        <v>2</v>
      </c>
      <c r="C71" s="69"/>
      <c r="D71" s="47" t="s">
        <v>75</v>
      </c>
      <c r="E71" s="47" t="s">
        <v>76</v>
      </c>
      <c r="F71" s="47" t="s">
        <v>111</v>
      </c>
      <c r="G71" s="47" t="s">
        <v>112</v>
      </c>
      <c r="H71" s="13">
        <v>251500</v>
      </c>
      <c r="I71" s="13">
        <v>10000</v>
      </c>
      <c r="J71" s="14">
        <v>1500</v>
      </c>
    </row>
    <row r="72" spans="1:10" ht="27.6" x14ac:dyDescent="0.3">
      <c r="A72" s="47" t="s">
        <v>74</v>
      </c>
      <c r="B72" s="69" t="s">
        <v>2</v>
      </c>
      <c r="C72" s="69"/>
      <c r="D72" s="47" t="s">
        <v>75</v>
      </c>
      <c r="E72" s="47" t="s">
        <v>76</v>
      </c>
      <c r="F72" s="47">
        <v>2013000</v>
      </c>
      <c r="G72" s="47" t="s">
        <v>210</v>
      </c>
      <c r="H72" s="13">
        <v>150000</v>
      </c>
      <c r="I72" s="13">
        <v>3000</v>
      </c>
      <c r="J72" s="14">
        <v>2320.5</v>
      </c>
    </row>
    <row r="73" spans="1:10" ht="27.6" x14ac:dyDescent="0.3">
      <c r="A73" s="47" t="s">
        <v>74</v>
      </c>
      <c r="B73" s="69" t="s">
        <v>2</v>
      </c>
      <c r="C73" s="69"/>
      <c r="D73" s="47" t="s">
        <v>75</v>
      </c>
      <c r="E73" s="47" t="s">
        <v>76</v>
      </c>
      <c r="F73" s="47">
        <v>201400</v>
      </c>
      <c r="G73" s="47" t="s">
        <v>180</v>
      </c>
      <c r="H73" s="13">
        <v>20000</v>
      </c>
      <c r="I73" s="13">
        <v>0</v>
      </c>
      <c r="J73" s="14">
        <v>0</v>
      </c>
    </row>
    <row r="74" spans="1:10" ht="75.75" customHeight="1" x14ac:dyDescent="0.3">
      <c r="A74" s="47" t="s">
        <v>74</v>
      </c>
      <c r="B74" s="69" t="s">
        <v>2</v>
      </c>
      <c r="C74" s="69"/>
      <c r="D74" s="47" t="s">
        <v>75</v>
      </c>
      <c r="E74" s="47" t="s">
        <v>76</v>
      </c>
      <c r="F74" s="47" t="s">
        <v>113</v>
      </c>
      <c r="G74" s="47" t="s">
        <v>114</v>
      </c>
      <c r="H74" s="13">
        <v>940000</v>
      </c>
      <c r="I74" s="13">
        <v>350000</v>
      </c>
      <c r="J74" s="14">
        <v>5</v>
      </c>
    </row>
    <row r="75" spans="1:10" ht="27.6" x14ac:dyDescent="0.3">
      <c r="A75" s="47" t="s">
        <v>74</v>
      </c>
      <c r="B75" s="69" t="s">
        <v>2</v>
      </c>
      <c r="C75" s="69"/>
      <c r="D75" s="47" t="s">
        <v>75</v>
      </c>
      <c r="E75" s="47" t="s">
        <v>76</v>
      </c>
      <c r="F75" s="47" t="s">
        <v>115</v>
      </c>
      <c r="G75" s="47" t="s">
        <v>116</v>
      </c>
      <c r="H75" s="13">
        <v>150000</v>
      </c>
      <c r="I75" s="13">
        <v>45000</v>
      </c>
      <c r="J75" s="14">
        <v>1114.81</v>
      </c>
    </row>
    <row r="76" spans="1:10" ht="55.2" x14ac:dyDescent="0.3">
      <c r="A76" s="47" t="s">
        <v>74</v>
      </c>
      <c r="B76" s="69" t="s">
        <v>2</v>
      </c>
      <c r="C76" s="69"/>
      <c r="D76" s="47" t="s">
        <v>75</v>
      </c>
      <c r="E76" s="47" t="s">
        <v>76</v>
      </c>
      <c r="F76" s="47" t="s">
        <v>117</v>
      </c>
      <c r="G76" s="47" t="s">
        <v>118</v>
      </c>
      <c r="H76" s="13">
        <v>6830</v>
      </c>
      <c r="I76" s="13">
        <v>5000</v>
      </c>
      <c r="J76" s="14">
        <v>2140.35</v>
      </c>
    </row>
    <row r="77" spans="1:10" ht="27.6" x14ac:dyDescent="0.3">
      <c r="A77" s="47" t="s">
        <v>74</v>
      </c>
      <c r="B77" s="69" t="s">
        <v>2</v>
      </c>
      <c r="C77" s="69"/>
      <c r="D77" s="47" t="s">
        <v>75</v>
      </c>
      <c r="E77" s="47" t="s">
        <v>76</v>
      </c>
      <c r="F77" s="47" t="s">
        <v>119</v>
      </c>
      <c r="G77" s="47" t="s">
        <v>120</v>
      </c>
      <c r="H77" s="13">
        <v>150000</v>
      </c>
      <c r="I77" s="13">
        <v>70000</v>
      </c>
      <c r="J77" s="14">
        <v>752.9</v>
      </c>
    </row>
    <row r="78" spans="1:10" ht="27.6" x14ac:dyDescent="0.3">
      <c r="A78" s="47" t="s">
        <v>74</v>
      </c>
      <c r="B78" s="69" t="s">
        <v>2</v>
      </c>
      <c r="C78" s="69"/>
      <c r="D78" s="47" t="s">
        <v>75</v>
      </c>
      <c r="E78" s="47" t="s">
        <v>76</v>
      </c>
      <c r="F78" s="47" t="s">
        <v>121</v>
      </c>
      <c r="G78" s="47" t="s">
        <v>122</v>
      </c>
      <c r="H78" s="13">
        <v>175000</v>
      </c>
      <c r="I78" s="13">
        <v>0</v>
      </c>
      <c r="J78" s="14">
        <v>0</v>
      </c>
    </row>
    <row r="79" spans="1:10" ht="27.6" x14ac:dyDescent="0.3">
      <c r="A79" s="47" t="s">
        <v>74</v>
      </c>
      <c r="B79" s="69" t="s">
        <v>2</v>
      </c>
      <c r="C79" s="69"/>
      <c r="D79" s="47" t="s">
        <v>75</v>
      </c>
      <c r="E79" s="47" t="s">
        <v>76</v>
      </c>
      <c r="F79" s="47" t="s">
        <v>123</v>
      </c>
      <c r="G79" s="47" t="s">
        <v>124</v>
      </c>
      <c r="H79" s="13">
        <v>175000</v>
      </c>
      <c r="I79" s="13">
        <v>53000</v>
      </c>
      <c r="J79" s="14">
        <v>38750</v>
      </c>
    </row>
    <row r="80" spans="1:10" ht="69" x14ac:dyDescent="0.3">
      <c r="A80" s="47" t="s">
        <v>74</v>
      </c>
      <c r="B80" s="69" t="s">
        <v>2</v>
      </c>
      <c r="C80" s="69"/>
      <c r="D80" s="47" t="s">
        <v>75</v>
      </c>
      <c r="E80" s="47" t="s">
        <v>76</v>
      </c>
      <c r="F80" s="47" t="s">
        <v>125</v>
      </c>
      <c r="G80" s="47" t="s">
        <v>126</v>
      </c>
      <c r="H80" s="13">
        <v>0</v>
      </c>
      <c r="I80" s="13">
        <v>0</v>
      </c>
      <c r="J80" s="14">
        <v>-917.96</v>
      </c>
    </row>
    <row r="81" spans="1:10" x14ac:dyDescent="0.3">
      <c r="A81" s="72" t="s">
        <v>297</v>
      </c>
      <c r="B81" s="72"/>
      <c r="C81" s="72"/>
      <c r="D81" s="72"/>
      <c r="E81" s="72"/>
      <c r="F81" s="72"/>
      <c r="G81" s="72"/>
      <c r="H81" s="13">
        <f>SUM(H47:H80)</f>
        <v>30880000</v>
      </c>
      <c r="I81" s="13">
        <f t="shared" ref="I81:J81" si="2">SUM(I47:I80)</f>
        <v>12624000</v>
      </c>
      <c r="J81" s="13">
        <f t="shared" si="2"/>
        <v>6065605.1399999997</v>
      </c>
    </row>
    <row r="82" spans="1:10" ht="41.4" x14ac:dyDescent="0.3">
      <c r="A82" s="47" t="s">
        <v>74</v>
      </c>
      <c r="B82" s="69" t="s">
        <v>2</v>
      </c>
      <c r="C82" s="69"/>
      <c r="D82" s="47">
        <v>540500</v>
      </c>
      <c r="E82" s="47" t="s">
        <v>279</v>
      </c>
      <c r="F82" s="47">
        <v>500400</v>
      </c>
      <c r="G82" s="47" t="s">
        <v>279</v>
      </c>
      <c r="H82" s="13">
        <v>500000</v>
      </c>
      <c r="I82" s="13">
        <v>500000</v>
      </c>
      <c r="J82" s="14">
        <v>0</v>
      </c>
    </row>
    <row r="83" spans="1:10" ht="27.6" x14ac:dyDescent="0.3">
      <c r="A83" s="47" t="s">
        <v>74</v>
      </c>
      <c r="B83" s="69" t="s">
        <v>2</v>
      </c>
      <c r="C83" s="69"/>
      <c r="D83" s="47" t="s">
        <v>127</v>
      </c>
      <c r="E83" s="47" t="s">
        <v>128</v>
      </c>
      <c r="F83" s="47" t="s">
        <v>129</v>
      </c>
      <c r="G83" s="47" t="s">
        <v>130</v>
      </c>
      <c r="H83" s="13">
        <v>3286000</v>
      </c>
      <c r="I83" s="13">
        <v>1344000</v>
      </c>
      <c r="J83" s="14">
        <v>819200</v>
      </c>
    </row>
    <row r="84" spans="1:10" ht="96.6" x14ac:dyDescent="0.3">
      <c r="A84" s="47" t="s">
        <v>74</v>
      </c>
      <c r="B84" s="69" t="s">
        <v>2</v>
      </c>
      <c r="C84" s="69"/>
      <c r="D84" s="47" t="s">
        <v>131</v>
      </c>
      <c r="E84" s="47" t="s">
        <v>132</v>
      </c>
      <c r="F84" s="47" t="s">
        <v>133</v>
      </c>
      <c r="G84" s="47" t="s">
        <v>134</v>
      </c>
      <c r="H84" s="13">
        <v>1550000</v>
      </c>
      <c r="I84" s="13">
        <v>342000</v>
      </c>
      <c r="J84" s="14">
        <v>0</v>
      </c>
    </row>
    <row r="85" spans="1:10" ht="27.6" x14ac:dyDescent="0.3">
      <c r="A85" s="47" t="s">
        <v>74</v>
      </c>
      <c r="B85" s="69" t="s">
        <v>2</v>
      </c>
      <c r="C85" s="69"/>
      <c r="D85" s="47" t="s">
        <v>131</v>
      </c>
      <c r="E85" s="47" t="s">
        <v>132</v>
      </c>
      <c r="F85" s="47">
        <v>203030</v>
      </c>
      <c r="G85" s="47" t="s">
        <v>120</v>
      </c>
      <c r="H85" s="13">
        <v>3550000</v>
      </c>
      <c r="I85" s="13">
        <v>2000000</v>
      </c>
      <c r="J85" s="14">
        <v>0</v>
      </c>
    </row>
    <row r="86" spans="1:10" ht="96.6" x14ac:dyDescent="0.3">
      <c r="A86" s="47" t="s">
        <v>74</v>
      </c>
      <c r="B86" s="69" t="s">
        <v>2</v>
      </c>
      <c r="C86" s="69"/>
      <c r="D86" s="47" t="s">
        <v>131</v>
      </c>
      <c r="E86" s="47" t="s">
        <v>132</v>
      </c>
      <c r="F86" s="47">
        <v>510124</v>
      </c>
      <c r="G86" s="47" t="s">
        <v>354</v>
      </c>
      <c r="H86" s="13">
        <v>0</v>
      </c>
      <c r="I86" s="13">
        <v>0</v>
      </c>
      <c r="J86" s="14">
        <v>0</v>
      </c>
    </row>
    <row r="87" spans="1:10" ht="30" customHeight="1" x14ac:dyDescent="0.3">
      <c r="A87" s="47" t="s">
        <v>74</v>
      </c>
      <c r="B87" s="69" t="s">
        <v>2</v>
      </c>
      <c r="C87" s="69"/>
      <c r="D87" s="47" t="s">
        <v>131</v>
      </c>
      <c r="E87" s="47" t="s">
        <v>132</v>
      </c>
      <c r="F87" s="47">
        <v>550204</v>
      </c>
      <c r="G87" s="47" t="s">
        <v>348</v>
      </c>
      <c r="H87" s="13">
        <v>100000</v>
      </c>
      <c r="I87" s="13">
        <v>100000</v>
      </c>
      <c r="J87" s="14">
        <v>0</v>
      </c>
    </row>
    <row r="88" spans="1:10" ht="41.4" x14ac:dyDescent="0.3">
      <c r="A88" s="47" t="s">
        <v>74</v>
      </c>
      <c r="B88" s="69" t="s">
        <v>2</v>
      </c>
      <c r="C88" s="69"/>
      <c r="D88" s="47" t="s">
        <v>131</v>
      </c>
      <c r="E88" s="47" t="s">
        <v>132</v>
      </c>
      <c r="F88" s="47" t="s">
        <v>139</v>
      </c>
      <c r="G88" s="47" t="s">
        <v>140</v>
      </c>
      <c r="H88" s="13">
        <v>3854000</v>
      </c>
      <c r="I88" s="13">
        <v>964000</v>
      </c>
      <c r="J88" s="14">
        <v>963276.03</v>
      </c>
    </row>
    <row r="89" spans="1:10" ht="69" x14ac:dyDescent="0.3">
      <c r="A89" s="47" t="s">
        <v>74</v>
      </c>
      <c r="B89" s="69" t="s">
        <v>2</v>
      </c>
      <c r="C89" s="69"/>
      <c r="D89" s="47" t="s">
        <v>131</v>
      </c>
      <c r="E89" s="47" t="s">
        <v>132</v>
      </c>
      <c r="F89" s="47" t="s">
        <v>125</v>
      </c>
      <c r="G89" s="47" t="s">
        <v>126</v>
      </c>
      <c r="H89" s="13">
        <v>0</v>
      </c>
      <c r="I89" s="13">
        <v>0</v>
      </c>
      <c r="J89" s="14">
        <v>0</v>
      </c>
    </row>
    <row r="90" spans="1:10" x14ac:dyDescent="0.3">
      <c r="A90" s="72" t="s">
        <v>298</v>
      </c>
      <c r="B90" s="72"/>
      <c r="C90" s="72"/>
      <c r="D90" s="72"/>
      <c r="E90" s="72"/>
      <c r="F90" s="72"/>
      <c r="G90" s="72"/>
      <c r="H90" s="13">
        <f>SUM(H82:H89)</f>
        <v>12840000</v>
      </c>
      <c r="I90" s="13">
        <f>SUM(I82:I89)</f>
        <v>5250000</v>
      </c>
      <c r="J90" s="13">
        <f>SUM(J82:J89)</f>
        <v>1782476.03</v>
      </c>
    </row>
    <row r="91" spans="1:10" ht="41.4" x14ac:dyDescent="0.3">
      <c r="A91" s="47" t="s">
        <v>74</v>
      </c>
      <c r="B91" s="69" t="s">
        <v>2</v>
      </c>
      <c r="C91" s="69"/>
      <c r="D91" s="47" t="s">
        <v>141</v>
      </c>
      <c r="E91" s="47" t="s">
        <v>142</v>
      </c>
      <c r="F91" s="47" t="s">
        <v>143</v>
      </c>
      <c r="G91" s="47" t="s">
        <v>144</v>
      </c>
      <c r="H91" s="13">
        <v>46000</v>
      </c>
      <c r="I91" s="13">
        <v>26000</v>
      </c>
      <c r="J91" s="14">
        <v>25500</v>
      </c>
    </row>
    <row r="92" spans="1:10" ht="27.6" x14ac:dyDescent="0.3">
      <c r="A92" s="47" t="s">
        <v>74</v>
      </c>
      <c r="B92" s="69" t="s">
        <v>2</v>
      </c>
      <c r="C92" s="69"/>
      <c r="D92" s="47" t="s">
        <v>141</v>
      </c>
      <c r="E92" s="47" t="s">
        <v>142</v>
      </c>
      <c r="F92" s="47" t="s">
        <v>145</v>
      </c>
      <c r="G92" s="47" t="s">
        <v>146</v>
      </c>
      <c r="H92" s="13">
        <v>4080000</v>
      </c>
      <c r="I92" s="13">
        <v>1661000</v>
      </c>
      <c r="J92" s="14">
        <v>238600</v>
      </c>
    </row>
    <row r="93" spans="1:10" x14ac:dyDescent="0.3">
      <c r="A93" s="72" t="s">
        <v>299</v>
      </c>
      <c r="B93" s="72"/>
      <c r="C93" s="72"/>
      <c r="D93" s="72"/>
      <c r="E93" s="72"/>
      <c r="F93" s="72"/>
      <c r="G93" s="72"/>
      <c r="H93" s="13">
        <f>SUM(H91:H92)</f>
        <v>4126000</v>
      </c>
      <c r="I93" s="13">
        <f t="shared" ref="I93:J93" si="3">SUM(I91:I92)</f>
        <v>1687000</v>
      </c>
      <c r="J93" s="13">
        <f t="shared" si="3"/>
        <v>264100</v>
      </c>
    </row>
    <row r="94" spans="1:10" ht="27.6" x14ac:dyDescent="0.3">
      <c r="A94" s="47" t="s">
        <v>74</v>
      </c>
      <c r="B94" s="69" t="s">
        <v>2</v>
      </c>
      <c r="C94" s="69"/>
      <c r="D94" s="47" t="s">
        <v>147</v>
      </c>
      <c r="E94" s="47" t="s">
        <v>148</v>
      </c>
      <c r="F94" s="47">
        <v>200101</v>
      </c>
      <c r="G94" s="47" t="s">
        <v>92</v>
      </c>
      <c r="H94" s="13">
        <v>39220</v>
      </c>
      <c r="I94" s="13">
        <v>30300</v>
      </c>
      <c r="J94" s="14">
        <v>0</v>
      </c>
    </row>
    <row r="95" spans="1:10" ht="27.6" x14ac:dyDescent="0.3">
      <c r="A95" s="47" t="s">
        <v>74</v>
      </c>
      <c r="B95" s="69" t="s">
        <v>2</v>
      </c>
      <c r="C95" s="69"/>
      <c r="D95" s="47" t="s">
        <v>147</v>
      </c>
      <c r="E95" s="47" t="s">
        <v>148</v>
      </c>
      <c r="F95" s="47">
        <v>200102</v>
      </c>
      <c r="G95" s="47" t="s">
        <v>176</v>
      </c>
      <c r="H95" s="13">
        <v>4550</v>
      </c>
      <c r="I95" s="13">
        <v>4550</v>
      </c>
      <c r="J95" s="14">
        <v>0</v>
      </c>
    </row>
    <row r="96" spans="1:10" ht="27.6" x14ac:dyDescent="0.3">
      <c r="A96" s="47" t="s">
        <v>74</v>
      </c>
      <c r="B96" s="69" t="s">
        <v>2</v>
      </c>
      <c r="C96" s="69"/>
      <c r="D96" s="47" t="s">
        <v>147</v>
      </c>
      <c r="E96" s="47" t="s">
        <v>148</v>
      </c>
      <c r="F96" s="47" t="s">
        <v>93</v>
      </c>
      <c r="G96" s="47" t="s">
        <v>94</v>
      </c>
      <c r="H96" s="13">
        <v>46400</v>
      </c>
      <c r="I96" s="13">
        <v>24450</v>
      </c>
      <c r="J96" s="14">
        <v>13304.16</v>
      </c>
    </row>
    <row r="97" spans="1:10" ht="27.6" x14ac:dyDescent="0.3">
      <c r="A97" s="47" t="s">
        <v>74</v>
      </c>
      <c r="B97" s="69" t="s">
        <v>2</v>
      </c>
      <c r="C97" s="69"/>
      <c r="D97" s="47" t="s">
        <v>147</v>
      </c>
      <c r="E97" s="47" t="s">
        <v>148</v>
      </c>
      <c r="F97" s="47" t="s">
        <v>95</v>
      </c>
      <c r="G97" s="47" t="s">
        <v>96</v>
      </c>
      <c r="H97" s="13">
        <v>7000</v>
      </c>
      <c r="I97" s="13">
        <v>2000</v>
      </c>
      <c r="J97" s="14">
        <v>1736.49</v>
      </c>
    </row>
    <row r="98" spans="1:10" ht="27.6" x14ac:dyDescent="0.3">
      <c r="A98" s="47" t="s">
        <v>74</v>
      </c>
      <c r="B98" s="69" t="s">
        <v>2</v>
      </c>
      <c r="C98" s="69"/>
      <c r="D98" s="47" t="s">
        <v>147</v>
      </c>
      <c r="E98" s="47" t="s">
        <v>148</v>
      </c>
      <c r="F98" s="47">
        <v>200105</v>
      </c>
      <c r="G98" s="47" t="s">
        <v>238</v>
      </c>
      <c r="H98" s="13">
        <v>11000</v>
      </c>
      <c r="I98" s="13">
        <v>4080</v>
      </c>
      <c r="J98" s="14">
        <v>3267.78</v>
      </c>
    </row>
    <row r="99" spans="1:10" ht="27.6" x14ac:dyDescent="0.3">
      <c r="A99" s="47" t="s">
        <v>74</v>
      </c>
      <c r="B99" s="69" t="s">
        <v>2</v>
      </c>
      <c r="C99" s="69"/>
      <c r="D99" s="47" t="s">
        <v>147</v>
      </c>
      <c r="E99" s="47" t="s">
        <v>148</v>
      </c>
      <c r="F99" s="47" t="s">
        <v>101</v>
      </c>
      <c r="G99" s="47" t="s">
        <v>102</v>
      </c>
      <c r="H99" s="13">
        <v>12000</v>
      </c>
      <c r="I99" s="13">
        <v>4000</v>
      </c>
      <c r="J99" s="14">
        <v>2901.41</v>
      </c>
    </row>
    <row r="100" spans="1:10" ht="41.4" x14ac:dyDescent="0.3">
      <c r="A100" s="47" t="s">
        <v>74</v>
      </c>
      <c r="B100" s="69" t="s">
        <v>2</v>
      </c>
      <c r="C100" s="69"/>
      <c r="D100" s="47" t="s">
        <v>147</v>
      </c>
      <c r="E100" s="47" t="s">
        <v>148</v>
      </c>
      <c r="F100" s="47" t="s">
        <v>103</v>
      </c>
      <c r="G100" s="47" t="s">
        <v>104</v>
      </c>
      <c r="H100" s="13">
        <v>241500</v>
      </c>
      <c r="I100" s="13">
        <v>76000</v>
      </c>
      <c r="J100" s="14">
        <v>56953.84</v>
      </c>
    </row>
    <row r="101" spans="1:10" ht="41.4" x14ac:dyDescent="0.3">
      <c r="A101" s="47" t="s">
        <v>74</v>
      </c>
      <c r="B101" s="69" t="s">
        <v>2</v>
      </c>
      <c r="C101" s="69"/>
      <c r="D101" s="47" t="s">
        <v>147</v>
      </c>
      <c r="E101" s="47" t="s">
        <v>148</v>
      </c>
      <c r="F101" s="47" t="s">
        <v>105</v>
      </c>
      <c r="G101" s="47" t="s">
        <v>106</v>
      </c>
      <c r="H101" s="13">
        <v>3210</v>
      </c>
      <c r="I101" s="13">
        <v>3210</v>
      </c>
      <c r="J101" s="14">
        <v>0</v>
      </c>
    </row>
    <row r="102" spans="1:10" ht="27.6" x14ac:dyDescent="0.3">
      <c r="A102" s="58" t="s">
        <v>74</v>
      </c>
      <c r="B102" s="69" t="s">
        <v>2</v>
      </c>
      <c r="C102" s="69"/>
      <c r="D102" s="58" t="s">
        <v>147</v>
      </c>
      <c r="E102" s="58" t="s">
        <v>148</v>
      </c>
      <c r="F102" s="58">
        <v>200402</v>
      </c>
      <c r="G102" s="58" t="s">
        <v>206</v>
      </c>
      <c r="H102" s="13">
        <v>6360</v>
      </c>
      <c r="I102" s="13">
        <v>0</v>
      </c>
      <c r="J102" s="14">
        <v>0</v>
      </c>
    </row>
    <row r="103" spans="1:10" ht="27.6" x14ac:dyDescent="0.3">
      <c r="A103" s="58" t="s">
        <v>74</v>
      </c>
      <c r="B103" s="69" t="s">
        <v>2</v>
      </c>
      <c r="C103" s="69"/>
      <c r="D103" s="58" t="s">
        <v>147</v>
      </c>
      <c r="E103" s="58" t="s">
        <v>148</v>
      </c>
      <c r="F103" s="58">
        <v>200404</v>
      </c>
      <c r="G103" s="58" t="s">
        <v>242</v>
      </c>
      <c r="H103" s="13">
        <v>2350</v>
      </c>
      <c r="I103" s="13">
        <v>0</v>
      </c>
      <c r="J103" s="14">
        <v>0</v>
      </c>
    </row>
    <row r="104" spans="1:10" ht="27.6" x14ac:dyDescent="0.3">
      <c r="A104" s="47" t="s">
        <v>74</v>
      </c>
      <c r="B104" s="69" t="s">
        <v>2</v>
      </c>
      <c r="C104" s="69"/>
      <c r="D104" s="47" t="s">
        <v>147</v>
      </c>
      <c r="E104" s="47" t="s">
        <v>148</v>
      </c>
      <c r="F104" s="47" t="s">
        <v>107</v>
      </c>
      <c r="G104" s="47" t="s">
        <v>108</v>
      </c>
      <c r="H104" s="13">
        <v>6410</v>
      </c>
      <c r="I104" s="13">
        <v>6410</v>
      </c>
      <c r="J104" s="14">
        <v>0</v>
      </c>
    </row>
    <row r="105" spans="1:10" x14ac:dyDescent="0.3">
      <c r="A105" s="71" t="s">
        <v>300</v>
      </c>
      <c r="B105" s="71"/>
      <c r="C105" s="71"/>
      <c r="D105" s="71"/>
      <c r="E105" s="71"/>
      <c r="F105" s="71"/>
      <c r="G105" s="71"/>
      <c r="H105" s="4">
        <f>SUM(H94:H104)</f>
        <v>380000</v>
      </c>
      <c r="I105" s="4">
        <f t="shared" ref="I105:J105" si="4">SUM(I94:I104)</f>
        <v>155000</v>
      </c>
      <c r="J105" s="4">
        <f t="shared" si="4"/>
        <v>78163.679999999993</v>
      </c>
    </row>
    <row r="106" spans="1:10" ht="27.6" x14ac:dyDescent="0.3">
      <c r="A106" s="47" t="s">
        <v>74</v>
      </c>
      <c r="B106" s="69" t="s">
        <v>2</v>
      </c>
      <c r="C106" s="69"/>
      <c r="D106" s="47" t="s">
        <v>151</v>
      </c>
      <c r="E106" s="47" t="s">
        <v>152</v>
      </c>
      <c r="F106" s="47">
        <v>20101</v>
      </c>
      <c r="G106" s="47" t="s">
        <v>92</v>
      </c>
      <c r="H106" s="13">
        <v>15500</v>
      </c>
      <c r="I106" s="13">
        <v>15500</v>
      </c>
      <c r="J106" s="14">
        <v>0</v>
      </c>
    </row>
    <row r="107" spans="1:10" ht="27.6" x14ac:dyDescent="0.3">
      <c r="A107" s="47" t="s">
        <v>74</v>
      </c>
      <c r="B107" s="69" t="s">
        <v>2</v>
      </c>
      <c r="C107" s="69"/>
      <c r="D107" s="47" t="s">
        <v>151</v>
      </c>
      <c r="E107" s="47" t="s">
        <v>152</v>
      </c>
      <c r="F107" s="47">
        <v>200102</v>
      </c>
      <c r="G107" s="47" t="s">
        <v>176</v>
      </c>
      <c r="H107" s="13">
        <v>3500</v>
      </c>
      <c r="I107" s="13">
        <v>2500</v>
      </c>
      <c r="J107" s="14">
        <v>0</v>
      </c>
    </row>
    <row r="108" spans="1:10" ht="27.6" x14ac:dyDescent="0.3">
      <c r="A108" s="47" t="s">
        <v>74</v>
      </c>
      <c r="B108" s="69" t="s">
        <v>2</v>
      </c>
      <c r="C108" s="69"/>
      <c r="D108" s="47" t="s">
        <v>151</v>
      </c>
      <c r="E108" s="47" t="s">
        <v>152</v>
      </c>
      <c r="F108" s="47" t="s">
        <v>93</v>
      </c>
      <c r="G108" s="47" t="s">
        <v>94</v>
      </c>
      <c r="H108" s="13">
        <v>107920</v>
      </c>
      <c r="I108" s="13">
        <v>56000</v>
      </c>
      <c r="J108" s="14">
        <v>29960.09</v>
      </c>
    </row>
    <row r="109" spans="1:10" ht="27.6" x14ac:dyDescent="0.3">
      <c r="A109" s="47" t="s">
        <v>74</v>
      </c>
      <c r="B109" s="69" t="s">
        <v>2</v>
      </c>
      <c r="C109" s="69"/>
      <c r="D109" s="47" t="s">
        <v>151</v>
      </c>
      <c r="E109" s="47" t="s">
        <v>152</v>
      </c>
      <c r="F109" s="47" t="s">
        <v>95</v>
      </c>
      <c r="G109" s="47" t="s">
        <v>96</v>
      </c>
      <c r="H109" s="13">
        <v>9000</v>
      </c>
      <c r="I109" s="13">
        <v>5000</v>
      </c>
      <c r="J109" s="14">
        <v>841.22</v>
      </c>
    </row>
    <row r="110" spans="1:10" ht="27.6" x14ac:dyDescent="0.3">
      <c r="A110" s="47" t="s">
        <v>74</v>
      </c>
      <c r="B110" s="69" t="s">
        <v>2</v>
      </c>
      <c r="C110" s="69"/>
      <c r="D110" s="47" t="s">
        <v>151</v>
      </c>
      <c r="E110" s="47" t="s">
        <v>152</v>
      </c>
      <c r="F110" s="47">
        <v>200105</v>
      </c>
      <c r="G110" s="47" t="s">
        <v>238</v>
      </c>
      <c r="H110" s="13">
        <v>63080</v>
      </c>
      <c r="I110" s="13">
        <v>7000</v>
      </c>
      <c r="J110" s="14">
        <v>4530.92</v>
      </c>
    </row>
    <row r="111" spans="1:10" ht="27.6" x14ac:dyDescent="0.3">
      <c r="A111" s="47" t="s">
        <v>74</v>
      </c>
      <c r="B111" s="69" t="s">
        <v>2</v>
      </c>
      <c r="C111" s="69"/>
      <c r="D111" s="47" t="s">
        <v>151</v>
      </c>
      <c r="E111" s="47" t="s">
        <v>152</v>
      </c>
      <c r="F111" s="47" t="s">
        <v>97</v>
      </c>
      <c r="G111" s="47" t="s">
        <v>98</v>
      </c>
      <c r="H111" s="13">
        <v>9000</v>
      </c>
      <c r="I111" s="13">
        <v>3000</v>
      </c>
      <c r="J111" s="14">
        <v>350</v>
      </c>
    </row>
    <row r="112" spans="1:10" ht="27.6" x14ac:dyDescent="0.3">
      <c r="A112" s="47" t="s">
        <v>74</v>
      </c>
      <c r="B112" s="69" t="s">
        <v>2</v>
      </c>
      <c r="C112" s="69"/>
      <c r="D112" s="47" t="s">
        <v>151</v>
      </c>
      <c r="E112" s="47" t="s">
        <v>152</v>
      </c>
      <c r="F112" s="47" t="s">
        <v>101</v>
      </c>
      <c r="G112" s="47" t="s">
        <v>102</v>
      </c>
      <c r="H112" s="13">
        <v>30000</v>
      </c>
      <c r="I112" s="13">
        <v>15000</v>
      </c>
      <c r="J112" s="14">
        <v>12913.02</v>
      </c>
    </row>
    <row r="113" spans="1:10" ht="41.4" x14ac:dyDescent="0.3">
      <c r="A113" s="47" t="s">
        <v>74</v>
      </c>
      <c r="B113" s="69" t="s">
        <v>2</v>
      </c>
      <c r="C113" s="69"/>
      <c r="D113" s="47" t="s">
        <v>151</v>
      </c>
      <c r="E113" s="47" t="s">
        <v>152</v>
      </c>
      <c r="F113" s="47" t="s">
        <v>103</v>
      </c>
      <c r="G113" s="47" t="s">
        <v>104</v>
      </c>
      <c r="H113" s="13">
        <v>69800</v>
      </c>
      <c r="I113" s="13">
        <v>60000</v>
      </c>
      <c r="J113" s="14">
        <v>10510.35</v>
      </c>
    </row>
    <row r="114" spans="1:10" ht="41.4" x14ac:dyDescent="0.3">
      <c r="A114" s="47" t="s">
        <v>74</v>
      </c>
      <c r="B114" s="69" t="s">
        <v>2</v>
      </c>
      <c r="C114" s="69"/>
      <c r="D114" s="47" t="s">
        <v>151</v>
      </c>
      <c r="E114" s="47" t="s">
        <v>152</v>
      </c>
      <c r="F114" s="47">
        <v>200130</v>
      </c>
      <c r="G114" s="47" t="s">
        <v>106</v>
      </c>
      <c r="H114" s="13">
        <v>6000</v>
      </c>
      <c r="I114" s="13">
        <v>6000</v>
      </c>
      <c r="J114" s="14">
        <v>0</v>
      </c>
    </row>
    <row r="115" spans="1:10" ht="27.6" x14ac:dyDescent="0.3">
      <c r="A115" s="47" t="s">
        <v>74</v>
      </c>
      <c r="B115" s="69" t="s">
        <v>2</v>
      </c>
      <c r="C115" s="69"/>
      <c r="D115" s="47" t="s">
        <v>151</v>
      </c>
      <c r="E115" s="47" t="s">
        <v>152</v>
      </c>
      <c r="F115" s="47">
        <v>200200</v>
      </c>
      <c r="G115" s="47" t="s">
        <v>164</v>
      </c>
      <c r="H115" s="13">
        <v>110140</v>
      </c>
      <c r="I115" s="13">
        <v>27000</v>
      </c>
      <c r="J115" s="14">
        <v>20408.57</v>
      </c>
    </row>
    <row r="116" spans="1:10" ht="27.6" x14ac:dyDescent="0.3">
      <c r="A116" s="47" t="s">
        <v>74</v>
      </c>
      <c r="B116" s="69" t="s">
        <v>2</v>
      </c>
      <c r="C116" s="69"/>
      <c r="D116" s="47" t="s">
        <v>151</v>
      </c>
      <c r="E116" s="47" t="s">
        <v>152</v>
      </c>
      <c r="F116" s="47" t="s">
        <v>107</v>
      </c>
      <c r="G116" s="47" t="s">
        <v>108</v>
      </c>
      <c r="H116" s="13">
        <v>31060</v>
      </c>
      <c r="I116" s="13">
        <v>5000</v>
      </c>
      <c r="J116" s="14">
        <v>4556.87</v>
      </c>
    </row>
    <row r="117" spans="1:10" ht="27.6" x14ac:dyDescent="0.3">
      <c r="A117" s="58" t="s">
        <v>74</v>
      </c>
      <c r="B117" s="69" t="s">
        <v>2</v>
      </c>
      <c r="C117" s="69"/>
      <c r="D117" s="58" t="s">
        <v>151</v>
      </c>
      <c r="E117" s="58" t="s">
        <v>152</v>
      </c>
      <c r="F117" s="58">
        <v>201300</v>
      </c>
      <c r="G117" s="58" t="s">
        <v>210</v>
      </c>
      <c r="H117" s="13">
        <v>13000</v>
      </c>
      <c r="I117" s="13">
        <v>0</v>
      </c>
      <c r="J117" s="14">
        <v>0</v>
      </c>
    </row>
    <row r="118" spans="1:10" ht="27.6" x14ac:dyDescent="0.3">
      <c r="A118" s="47" t="s">
        <v>74</v>
      </c>
      <c r="B118" s="69" t="s">
        <v>2</v>
      </c>
      <c r="C118" s="69"/>
      <c r="D118" s="47" t="s">
        <v>151</v>
      </c>
      <c r="E118" s="47" t="s">
        <v>152</v>
      </c>
      <c r="F118" s="47" t="s">
        <v>119</v>
      </c>
      <c r="G118" s="47" t="s">
        <v>120</v>
      </c>
      <c r="H118" s="13">
        <v>38000</v>
      </c>
      <c r="I118" s="13">
        <v>5000</v>
      </c>
      <c r="J118" s="14">
        <v>1627.51</v>
      </c>
    </row>
    <row r="119" spans="1:10" x14ac:dyDescent="0.3">
      <c r="A119" s="71" t="s">
        <v>301</v>
      </c>
      <c r="B119" s="71"/>
      <c r="C119" s="71"/>
      <c r="D119" s="71"/>
      <c r="E119" s="71"/>
      <c r="F119" s="71"/>
      <c r="G119" s="71"/>
      <c r="H119" s="4">
        <f>SUM(H106:H118)</f>
        <v>506000</v>
      </c>
      <c r="I119" s="4">
        <f t="shared" ref="I119:J119" si="5">SUM(I106:I118)</f>
        <v>207000</v>
      </c>
      <c r="J119" s="4">
        <f t="shared" si="5"/>
        <v>85698.549999999988</v>
      </c>
    </row>
    <row r="120" spans="1:10" ht="27.6" x14ac:dyDescent="0.3">
      <c r="A120" s="47" t="s">
        <v>74</v>
      </c>
      <c r="B120" s="69" t="s">
        <v>2</v>
      </c>
      <c r="C120" s="69"/>
      <c r="D120" s="47" t="s">
        <v>153</v>
      </c>
      <c r="E120" s="47" t="s">
        <v>154</v>
      </c>
      <c r="F120" s="47" t="s">
        <v>155</v>
      </c>
      <c r="G120" s="47" t="s">
        <v>156</v>
      </c>
      <c r="H120" s="13">
        <v>1803700</v>
      </c>
      <c r="I120" s="13">
        <v>350000</v>
      </c>
      <c r="J120" s="14">
        <v>0</v>
      </c>
    </row>
    <row r="121" spans="1:10" ht="27.6" x14ac:dyDescent="0.3">
      <c r="A121" s="47" t="s">
        <v>74</v>
      </c>
      <c r="B121" s="69" t="s">
        <v>2</v>
      </c>
      <c r="C121" s="69"/>
      <c r="D121" s="47" t="s">
        <v>157</v>
      </c>
      <c r="E121" s="47" t="s">
        <v>158</v>
      </c>
      <c r="F121" s="47" t="s">
        <v>155</v>
      </c>
      <c r="G121" s="47" t="s">
        <v>156</v>
      </c>
      <c r="H121" s="13">
        <v>4880600</v>
      </c>
      <c r="I121" s="13">
        <v>938000</v>
      </c>
      <c r="J121" s="14">
        <v>0</v>
      </c>
    </row>
    <row r="122" spans="1:10" ht="27.6" x14ac:dyDescent="0.3">
      <c r="A122" s="47" t="s">
        <v>74</v>
      </c>
      <c r="B122" s="69" t="s">
        <v>2</v>
      </c>
      <c r="C122" s="69"/>
      <c r="D122" s="47" t="s">
        <v>159</v>
      </c>
      <c r="E122" s="47" t="s">
        <v>160</v>
      </c>
      <c r="F122" s="47" t="s">
        <v>155</v>
      </c>
      <c r="G122" s="47" t="s">
        <v>156</v>
      </c>
      <c r="H122" s="13">
        <v>3925700</v>
      </c>
      <c r="I122" s="13">
        <v>750000</v>
      </c>
      <c r="J122" s="14">
        <v>0</v>
      </c>
    </row>
    <row r="123" spans="1:10" ht="27.6" x14ac:dyDescent="0.3">
      <c r="A123" s="47" t="s">
        <v>74</v>
      </c>
      <c r="B123" s="69" t="s">
        <v>2</v>
      </c>
      <c r="C123" s="69"/>
      <c r="D123" s="47" t="s">
        <v>161</v>
      </c>
      <c r="E123" s="47" t="s">
        <v>162</v>
      </c>
      <c r="F123" s="47" t="s">
        <v>91</v>
      </c>
      <c r="G123" s="47" t="s">
        <v>92</v>
      </c>
      <c r="H123" s="13">
        <v>31500</v>
      </c>
      <c r="I123" s="13">
        <v>16000</v>
      </c>
      <c r="J123" s="14">
        <v>873.27</v>
      </c>
    </row>
    <row r="124" spans="1:10" ht="27.6" x14ac:dyDescent="0.3">
      <c r="A124" s="47" t="s">
        <v>74</v>
      </c>
      <c r="B124" s="69" t="s">
        <v>2</v>
      </c>
      <c r="C124" s="69"/>
      <c r="D124" s="47" t="s">
        <v>161</v>
      </c>
      <c r="E124" s="47" t="s">
        <v>162</v>
      </c>
      <c r="F124" s="47">
        <v>200102</v>
      </c>
      <c r="G124" s="47" t="s">
        <v>176</v>
      </c>
      <c r="H124" s="13">
        <v>54000</v>
      </c>
      <c r="I124" s="13">
        <v>23000</v>
      </c>
      <c r="J124" s="14">
        <v>1324.74</v>
      </c>
    </row>
    <row r="125" spans="1:10" ht="27.6" x14ac:dyDescent="0.3">
      <c r="A125" s="47" t="s">
        <v>74</v>
      </c>
      <c r="B125" s="69" t="s">
        <v>2</v>
      </c>
      <c r="C125" s="69"/>
      <c r="D125" s="47" t="s">
        <v>161</v>
      </c>
      <c r="E125" s="47" t="s">
        <v>162</v>
      </c>
      <c r="F125" s="47" t="s">
        <v>93</v>
      </c>
      <c r="G125" s="47" t="s">
        <v>94</v>
      </c>
      <c r="H125" s="13">
        <v>541000</v>
      </c>
      <c r="I125" s="13">
        <v>253000</v>
      </c>
      <c r="J125" s="14">
        <v>124220.43</v>
      </c>
    </row>
    <row r="126" spans="1:10" ht="27.6" x14ac:dyDescent="0.3">
      <c r="A126" s="47" t="s">
        <v>74</v>
      </c>
      <c r="B126" s="69" t="s">
        <v>2</v>
      </c>
      <c r="C126" s="69"/>
      <c r="D126" s="47" t="s">
        <v>161</v>
      </c>
      <c r="E126" s="47" t="s">
        <v>162</v>
      </c>
      <c r="F126" s="47" t="s">
        <v>95</v>
      </c>
      <c r="G126" s="47" t="s">
        <v>96</v>
      </c>
      <c r="H126" s="13">
        <v>46000</v>
      </c>
      <c r="I126" s="13">
        <v>11000</v>
      </c>
      <c r="J126" s="14">
        <v>3149.23</v>
      </c>
    </row>
    <row r="127" spans="1:10" ht="27.6" x14ac:dyDescent="0.3">
      <c r="A127" s="47" t="s">
        <v>74</v>
      </c>
      <c r="B127" s="69" t="s">
        <v>2</v>
      </c>
      <c r="C127" s="69"/>
      <c r="D127" s="47" t="s">
        <v>161</v>
      </c>
      <c r="E127" s="47" t="s">
        <v>162</v>
      </c>
      <c r="F127" s="47">
        <v>200105</v>
      </c>
      <c r="G127" s="47" t="s">
        <v>238</v>
      </c>
      <c r="H127" s="13">
        <v>5300</v>
      </c>
      <c r="I127" s="13">
        <v>0</v>
      </c>
      <c r="J127" s="14">
        <v>0</v>
      </c>
    </row>
    <row r="128" spans="1:10" ht="27.6" x14ac:dyDescent="0.3">
      <c r="A128" s="47" t="s">
        <v>74</v>
      </c>
      <c r="B128" s="69" t="s">
        <v>2</v>
      </c>
      <c r="C128" s="69"/>
      <c r="D128" s="47" t="s">
        <v>161</v>
      </c>
      <c r="E128" s="47" t="s">
        <v>162</v>
      </c>
      <c r="F128" s="47">
        <v>200106</v>
      </c>
      <c r="G128" s="47" t="s">
        <v>98</v>
      </c>
      <c r="H128" s="13">
        <v>6000</v>
      </c>
      <c r="I128" s="13">
        <v>2000</v>
      </c>
      <c r="J128" s="14">
        <v>0</v>
      </c>
    </row>
    <row r="129" spans="1:10" ht="27.6" x14ac:dyDescent="0.3">
      <c r="A129" s="47" t="s">
        <v>74</v>
      </c>
      <c r="B129" s="69" t="s">
        <v>2</v>
      </c>
      <c r="C129" s="69"/>
      <c r="D129" s="47" t="s">
        <v>161</v>
      </c>
      <c r="E129" s="47" t="s">
        <v>162</v>
      </c>
      <c r="F129" s="47" t="s">
        <v>99</v>
      </c>
      <c r="G129" s="47" t="s">
        <v>100</v>
      </c>
      <c r="H129" s="13">
        <v>154000</v>
      </c>
      <c r="I129" s="13">
        <v>63000</v>
      </c>
      <c r="J129" s="14">
        <v>11355.38</v>
      </c>
    </row>
    <row r="130" spans="1:10" ht="27.6" x14ac:dyDescent="0.3">
      <c r="A130" s="47" t="s">
        <v>74</v>
      </c>
      <c r="B130" s="69" t="s">
        <v>2</v>
      </c>
      <c r="C130" s="69"/>
      <c r="D130" s="47" t="s">
        <v>161</v>
      </c>
      <c r="E130" s="47" t="s">
        <v>162</v>
      </c>
      <c r="F130" s="47" t="s">
        <v>101</v>
      </c>
      <c r="G130" s="47" t="s">
        <v>102</v>
      </c>
      <c r="H130" s="13">
        <v>43000</v>
      </c>
      <c r="I130" s="13">
        <v>18000</v>
      </c>
      <c r="J130" s="14">
        <v>8178.59</v>
      </c>
    </row>
    <row r="131" spans="1:10" ht="41.4" x14ac:dyDescent="0.3">
      <c r="A131" s="47" t="s">
        <v>74</v>
      </c>
      <c r="B131" s="69" t="s">
        <v>2</v>
      </c>
      <c r="C131" s="69"/>
      <c r="D131" s="47" t="s">
        <v>161</v>
      </c>
      <c r="E131" s="47" t="s">
        <v>162</v>
      </c>
      <c r="F131" s="47" t="s">
        <v>103</v>
      </c>
      <c r="G131" s="47" t="s">
        <v>104</v>
      </c>
      <c r="H131" s="13">
        <v>210000</v>
      </c>
      <c r="I131" s="13">
        <v>85000</v>
      </c>
      <c r="J131" s="14">
        <v>16931.099999999999</v>
      </c>
    </row>
    <row r="132" spans="1:10" ht="41.4" x14ac:dyDescent="0.3">
      <c r="A132" s="47" t="s">
        <v>74</v>
      </c>
      <c r="B132" s="69" t="s">
        <v>2</v>
      </c>
      <c r="C132" s="69"/>
      <c r="D132" s="47" t="s">
        <v>161</v>
      </c>
      <c r="E132" s="47" t="s">
        <v>162</v>
      </c>
      <c r="F132" s="47" t="s">
        <v>105</v>
      </c>
      <c r="G132" s="47" t="s">
        <v>106</v>
      </c>
      <c r="H132" s="13">
        <v>98000</v>
      </c>
      <c r="I132" s="13">
        <v>43000</v>
      </c>
      <c r="J132" s="14">
        <v>5839.82</v>
      </c>
    </row>
    <row r="133" spans="1:10" ht="27.6" x14ac:dyDescent="0.3">
      <c r="A133" s="47" t="s">
        <v>74</v>
      </c>
      <c r="B133" s="69" t="s">
        <v>2</v>
      </c>
      <c r="C133" s="69"/>
      <c r="D133" s="47" t="s">
        <v>161</v>
      </c>
      <c r="E133" s="47" t="s">
        <v>162</v>
      </c>
      <c r="F133" s="47" t="s">
        <v>163</v>
      </c>
      <c r="G133" s="47" t="s">
        <v>164</v>
      </c>
      <c r="H133" s="13">
        <v>220000</v>
      </c>
      <c r="I133" s="13">
        <v>110000</v>
      </c>
      <c r="J133" s="14">
        <v>0</v>
      </c>
    </row>
    <row r="134" spans="1:10" ht="27.6" x14ac:dyDescent="0.3">
      <c r="A134" s="47" t="s">
        <v>74</v>
      </c>
      <c r="B134" s="69" t="s">
        <v>2</v>
      </c>
      <c r="C134" s="69"/>
      <c r="D134" s="47" t="s">
        <v>161</v>
      </c>
      <c r="E134" s="47" t="s">
        <v>162</v>
      </c>
      <c r="F134" s="47" t="s">
        <v>165</v>
      </c>
      <c r="G134" s="47" t="s">
        <v>166</v>
      </c>
      <c r="H134" s="13">
        <v>0</v>
      </c>
      <c r="I134" s="13">
        <v>0</v>
      </c>
      <c r="J134" s="14">
        <v>0</v>
      </c>
    </row>
    <row r="135" spans="1:10" ht="27.6" x14ac:dyDescent="0.3">
      <c r="A135" s="47" t="s">
        <v>74</v>
      </c>
      <c r="B135" s="69" t="s">
        <v>2</v>
      </c>
      <c r="C135" s="69"/>
      <c r="D135" s="47" t="s">
        <v>161</v>
      </c>
      <c r="E135" s="47" t="s">
        <v>162</v>
      </c>
      <c r="F135" s="47">
        <v>200401</v>
      </c>
      <c r="G135" s="47" t="s">
        <v>204</v>
      </c>
      <c r="H135" s="13">
        <v>6000</v>
      </c>
      <c r="I135" s="13">
        <v>2000</v>
      </c>
      <c r="J135" s="14">
        <v>0</v>
      </c>
    </row>
    <row r="136" spans="1:10" ht="27.6" x14ac:dyDescent="0.3">
      <c r="A136" s="47" t="s">
        <v>74</v>
      </c>
      <c r="B136" s="69" t="s">
        <v>2</v>
      </c>
      <c r="C136" s="69"/>
      <c r="D136" s="47" t="s">
        <v>161</v>
      </c>
      <c r="E136" s="47" t="s">
        <v>162</v>
      </c>
      <c r="F136" s="47">
        <v>200402</v>
      </c>
      <c r="G136" s="47" t="s">
        <v>206</v>
      </c>
      <c r="H136" s="13">
        <v>5000</v>
      </c>
      <c r="I136" s="13">
        <v>1000</v>
      </c>
      <c r="J136" s="14">
        <v>593.45000000000005</v>
      </c>
    </row>
    <row r="137" spans="1:10" ht="27.6" x14ac:dyDescent="0.3">
      <c r="A137" s="47" t="s">
        <v>74</v>
      </c>
      <c r="B137" s="69" t="s">
        <v>2</v>
      </c>
      <c r="C137" s="69"/>
      <c r="D137" s="47" t="s">
        <v>161</v>
      </c>
      <c r="E137" s="47" t="s">
        <v>162</v>
      </c>
      <c r="F137" s="47">
        <v>200530</v>
      </c>
      <c r="G137" s="47" t="s">
        <v>108</v>
      </c>
      <c r="H137" s="13">
        <v>253500</v>
      </c>
      <c r="I137" s="13">
        <v>47000</v>
      </c>
      <c r="J137" s="14">
        <v>0</v>
      </c>
    </row>
    <row r="138" spans="1:10" ht="27.6" x14ac:dyDescent="0.3">
      <c r="A138" s="47" t="s">
        <v>74</v>
      </c>
      <c r="B138" s="69" t="s">
        <v>2</v>
      </c>
      <c r="C138" s="69"/>
      <c r="D138" s="47" t="s">
        <v>161</v>
      </c>
      <c r="E138" s="47" t="s">
        <v>162</v>
      </c>
      <c r="F138" s="47" t="s">
        <v>109</v>
      </c>
      <c r="G138" s="47" t="s">
        <v>110</v>
      </c>
      <c r="H138" s="13">
        <v>23200</v>
      </c>
      <c r="I138" s="13">
        <v>14000</v>
      </c>
      <c r="J138" s="14">
        <v>2400</v>
      </c>
    </row>
    <row r="139" spans="1:10" ht="27.6" x14ac:dyDescent="0.3">
      <c r="A139" s="47" t="s">
        <v>74</v>
      </c>
      <c r="B139" s="69" t="s">
        <v>2</v>
      </c>
      <c r="C139" s="69"/>
      <c r="D139" s="47" t="s">
        <v>161</v>
      </c>
      <c r="E139" s="47" t="s">
        <v>162</v>
      </c>
      <c r="F139" s="47">
        <v>201100</v>
      </c>
      <c r="G139" s="47" t="s">
        <v>178</v>
      </c>
      <c r="H139" s="13">
        <v>7000</v>
      </c>
      <c r="I139" s="13">
        <v>2000</v>
      </c>
      <c r="J139" s="14">
        <v>0</v>
      </c>
    </row>
    <row r="140" spans="1:10" ht="27.6" x14ac:dyDescent="0.3">
      <c r="A140" s="47" t="s">
        <v>74</v>
      </c>
      <c r="B140" s="69" t="s">
        <v>2</v>
      </c>
      <c r="C140" s="69"/>
      <c r="D140" s="47" t="s">
        <v>161</v>
      </c>
      <c r="E140" s="47" t="s">
        <v>162</v>
      </c>
      <c r="F140" s="47">
        <v>201300</v>
      </c>
      <c r="G140" s="47" t="s">
        <v>210</v>
      </c>
      <c r="H140" s="13">
        <v>65000</v>
      </c>
      <c r="I140" s="13">
        <v>12000</v>
      </c>
      <c r="J140" s="14">
        <v>0</v>
      </c>
    </row>
    <row r="141" spans="1:10" ht="27.6" x14ac:dyDescent="0.3">
      <c r="A141" s="58" t="s">
        <v>74</v>
      </c>
      <c r="B141" s="69" t="s">
        <v>2</v>
      </c>
      <c r="C141" s="69"/>
      <c r="D141" s="58" t="s">
        <v>161</v>
      </c>
      <c r="E141" s="58" t="s">
        <v>162</v>
      </c>
      <c r="F141" s="58">
        <v>203004</v>
      </c>
      <c r="G141" s="58" t="s">
        <v>182</v>
      </c>
      <c r="H141" s="13">
        <v>9000</v>
      </c>
      <c r="I141" s="13">
        <v>0</v>
      </c>
      <c r="J141" s="14">
        <v>0</v>
      </c>
    </row>
    <row r="142" spans="1:10" ht="27.6" x14ac:dyDescent="0.3">
      <c r="A142" s="47" t="s">
        <v>74</v>
      </c>
      <c r="B142" s="69" t="s">
        <v>2</v>
      </c>
      <c r="C142" s="69"/>
      <c r="D142" s="47" t="s">
        <v>161</v>
      </c>
      <c r="E142" s="47" t="s">
        <v>162</v>
      </c>
      <c r="F142" s="47">
        <v>203030</v>
      </c>
      <c r="G142" s="47" t="s">
        <v>120</v>
      </c>
      <c r="H142" s="13">
        <v>7500</v>
      </c>
      <c r="I142" s="13">
        <v>5000</v>
      </c>
      <c r="J142" s="14">
        <v>0</v>
      </c>
    </row>
    <row r="143" spans="1:10" ht="27.6" x14ac:dyDescent="0.3">
      <c r="A143" s="47" t="s">
        <v>74</v>
      </c>
      <c r="B143" s="69" t="s">
        <v>2</v>
      </c>
      <c r="C143" s="69"/>
      <c r="D143" s="47" t="s">
        <v>161</v>
      </c>
      <c r="E143" s="47" t="s">
        <v>162</v>
      </c>
      <c r="F143" s="47" t="s">
        <v>167</v>
      </c>
      <c r="G143" s="47" t="s">
        <v>168</v>
      </c>
      <c r="H143" s="13">
        <v>1706000</v>
      </c>
      <c r="I143" s="13">
        <v>783000</v>
      </c>
      <c r="J143" s="14">
        <v>318587.2</v>
      </c>
    </row>
    <row r="144" spans="1:10" ht="27.6" x14ac:dyDescent="0.3">
      <c r="A144" s="47" t="s">
        <v>74</v>
      </c>
      <c r="B144" s="69" t="s">
        <v>2</v>
      </c>
      <c r="C144" s="69"/>
      <c r="D144" s="47" t="s">
        <v>161</v>
      </c>
      <c r="E144" s="47" t="s">
        <v>162</v>
      </c>
      <c r="F144" s="47">
        <v>570202</v>
      </c>
      <c r="G144" s="47" t="s">
        <v>156</v>
      </c>
      <c r="H144" s="13">
        <v>269000</v>
      </c>
      <c r="I144" s="13">
        <v>0</v>
      </c>
      <c r="J144" s="14">
        <v>0</v>
      </c>
    </row>
    <row r="145" spans="1:10" ht="27.6" x14ac:dyDescent="0.3">
      <c r="A145" s="58" t="s">
        <v>74</v>
      </c>
      <c r="B145" s="69" t="s">
        <v>2</v>
      </c>
      <c r="C145" s="69"/>
      <c r="D145" s="58" t="s">
        <v>161</v>
      </c>
      <c r="E145" s="58" t="s">
        <v>162</v>
      </c>
      <c r="F145" s="58">
        <v>590100</v>
      </c>
      <c r="G145" s="58" t="s">
        <v>378</v>
      </c>
      <c r="H145" s="13">
        <v>239000</v>
      </c>
      <c r="I145" s="13">
        <v>145000</v>
      </c>
      <c r="J145" s="14"/>
    </row>
    <row r="146" spans="1:10" x14ac:dyDescent="0.3">
      <c r="A146" s="71" t="s">
        <v>302</v>
      </c>
      <c r="B146" s="71"/>
      <c r="C146" s="71"/>
      <c r="D146" s="71"/>
      <c r="E146" s="71"/>
      <c r="F146" s="71"/>
      <c r="G146" s="71"/>
      <c r="H146" s="4">
        <f>SUM(H120:H145)</f>
        <v>14609000</v>
      </c>
      <c r="I146" s="4">
        <f>SUM(I120:I145)</f>
        <v>3673000</v>
      </c>
      <c r="J146" s="4">
        <f t="shared" ref="J146" si="6">SUM(J120:J144)</f>
        <v>493453.21</v>
      </c>
    </row>
    <row r="147" spans="1:10" ht="27.6" x14ac:dyDescent="0.3">
      <c r="A147" s="47" t="s">
        <v>74</v>
      </c>
      <c r="B147" s="69" t="s">
        <v>2</v>
      </c>
      <c r="C147" s="69"/>
      <c r="D147" s="47" t="s">
        <v>169</v>
      </c>
      <c r="E147" s="47" t="s">
        <v>170</v>
      </c>
      <c r="F147" s="47">
        <v>510101</v>
      </c>
      <c r="G147" s="47" t="s">
        <v>130</v>
      </c>
      <c r="H147" s="13">
        <v>2000000</v>
      </c>
      <c r="I147" s="13">
        <v>818000</v>
      </c>
      <c r="J147" s="14">
        <v>0</v>
      </c>
    </row>
    <row r="148" spans="1:10" x14ac:dyDescent="0.3">
      <c r="A148" s="72" t="s">
        <v>303</v>
      </c>
      <c r="B148" s="72"/>
      <c r="C148" s="72"/>
      <c r="D148" s="72"/>
      <c r="E148" s="72"/>
      <c r="F148" s="72"/>
      <c r="G148" s="72"/>
      <c r="H148" s="13">
        <f>SUM(H147)</f>
        <v>2000000</v>
      </c>
      <c r="I148" s="13">
        <f t="shared" ref="I148:J148" si="7">SUM(I147)</f>
        <v>818000</v>
      </c>
      <c r="J148" s="13">
        <f t="shared" si="7"/>
        <v>0</v>
      </c>
    </row>
    <row r="149" spans="1:10" ht="41.4" x14ac:dyDescent="0.3">
      <c r="A149" s="47" t="s">
        <v>74</v>
      </c>
      <c r="B149" s="69" t="s">
        <v>2</v>
      </c>
      <c r="C149" s="69"/>
      <c r="D149" s="47" t="s">
        <v>173</v>
      </c>
      <c r="E149" s="47" t="s">
        <v>174</v>
      </c>
      <c r="F149" s="47" t="s">
        <v>77</v>
      </c>
      <c r="G149" s="47" t="s">
        <v>78</v>
      </c>
      <c r="H149" s="13">
        <v>2481000</v>
      </c>
      <c r="I149" s="13">
        <v>1168000</v>
      </c>
      <c r="J149" s="14">
        <v>590410</v>
      </c>
    </row>
    <row r="150" spans="1:10" ht="41.4" x14ac:dyDescent="0.3">
      <c r="A150" s="47" t="s">
        <v>74</v>
      </c>
      <c r="B150" s="69" t="s">
        <v>2</v>
      </c>
      <c r="C150" s="69"/>
      <c r="D150" s="47" t="s">
        <v>173</v>
      </c>
      <c r="E150" s="47" t="s">
        <v>174</v>
      </c>
      <c r="F150" s="47">
        <v>100105</v>
      </c>
      <c r="G150" s="47" t="s">
        <v>200</v>
      </c>
      <c r="H150" s="13">
        <v>290000</v>
      </c>
      <c r="I150" s="13">
        <v>72000</v>
      </c>
      <c r="J150" s="14">
        <v>62933</v>
      </c>
    </row>
    <row r="151" spans="1:10" ht="41.4" x14ac:dyDescent="0.3">
      <c r="A151" s="47" t="s">
        <v>74</v>
      </c>
      <c r="B151" s="69" t="s">
        <v>2</v>
      </c>
      <c r="C151" s="69"/>
      <c r="D151" s="47" t="s">
        <v>173</v>
      </c>
      <c r="E151" s="47" t="s">
        <v>174</v>
      </c>
      <c r="F151" s="47">
        <v>100113</v>
      </c>
      <c r="G151" s="47" t="s">
        <v>282</v>
      </c>
      <c r="H151" s="13">
        <v>2000</v>
      </c>
      <c r="I151" s="13">
        <v>2000</v>
      </c>
      <c r="J151" s="14">
        <v>0</v>
      </c>
    </row>
    <row r="152" spans="1:10" ht="41.4" x14ac:dyDescent="0.3">
      <c r="A152" s="47" t="s">
        <v>74</v>
      </c>
      <c r="B152" s="69" t="s">
        <v>2</v>
      </c>
      <c r="C152" s="69"/>
      <c r="D152" s="47" t="s">
        <v>173</v>
      </c>
      <c r="E152" s="47" t="s">
        <v>174</v>
      </c>
      <c r="F152" s="47">
        <v>100117</v>
      </c>
      <c r="G152" s="47" t="s">
        <v>276</v>
      </c>
      <c r="H152" s="13">
        <v>161000</v>
      </c>
      <c r="I152" s="13">
        <v>40000</v>
      </c>
      <c r="J152" s="14">
        <v>36442</v>
      </c>
    </row>
    <row r="153" spans="1:10" ht="41.4" x14ac:dyDescent="0.3">
      <c r="A153" s="47" t="s">
        <v>74</v>
      </c>
      <c r="B153" s="69" t="s">
        <v>2</v>
      </c>
      <c r="C153" s="69"/>
      <c r="D153" s="47" t="s">
        <v>173</v>
      </c>
      <c r="E153" s="47" t="s">
        <v>174</v>
      </c>
      <c r="F153" s="47">
        <v>100206</v>
      </c>
      <c r="G153" s="47" t="s">
        <v>283</v>
      </c>
      <c r="H153" s="13">
        <v>0</v>
      </c>
      <c r="I153" s="13">
        <v>0</v>
      </c>
      <c r="J153" s="14">
        <v>0</v>
      </c>
    </row>
    <row r="154" spans="1:10" ht="41.4" x14ac:dyDescent="0.3">
      <c r="A154" s="47" t="s">
        <v>74</v>
      </c>
      <c r="B154" s="69" t="s">
        <v>2</v>
      </c>
      <c r="C154" s="69"/>
      <c r="D154" s="47" t="s">
        <v>173</v>
      </c>
      <c r="E154" s="47" t="s">
        <v>174</v>
      </c>
      <c r="F154" s="47" t="s">
        <v>89</v>
      </c>
      <c r="G154" s="47" t="s">
        <v>90</v>
      </c>
      <c r="H154" s="13">
        <v>66000</v>
      </c>
      <c r="I154" s="13">
        <v>16000</v>
      </c>
      <c r="J154" s="14">
        <v>15129</v>
      </c>
    </row>
    <row r="155" spans="1:10" ht="41.4" x14ac:dyDescent="0.3">
      <c r="A155" s="47" t="s">
        <v>74</v>
      </c>
      <c r="B155" s="69" t="s">
        <v>2</v>
      </c>
      <c r="C155" s="69"/>
      <c r="D155" s="47" t="s">
        <v>173</v>
      </c>
      <c r="E155" s="47" t="s">
        <v>174</v>
      </c>
      <c r="F155" s="47" t="s">
        <v>91</v>
      </c>
      <c r="G155" s="47" t="s">
        <v>92</v>
      </c>
      <c r="H155" s="13">
        <v>5000</v>
      </c>
      <c r="I155" s="13">
        <v>0</v>
      </c>
      <c r="J155" s="14">
        <v>0</v>
      </c>
    </row>
    <row r="156" spans="1:10" ht="41.4" x14ac:dyDescent="0.3">
      <c r="A156" s="47" t="s">
        <v>74</v>
      </c>
      <c r="B156" s="69" t="s">
        <v>2</v>
      </c>
      <c r="C156" s="69"/>
      <c r="D156" s="47" t="s">
        <v>173</v>
      </c>
      <c r="E156" s="47" t="s">
        <v>174</v>
      </c>
      <c r="F156" s="47" t="s">
        <v>175</v>
      </c>
      <c r="G156" s="47" t="s">
        <v>176</v>
      </c>
      <c r="H156" s="13">
        <v>7000</v>
      </c>
      <c r="I156" s="13">
        <v>0</v>
      </c>
      <c r="J156" s="14">
        <v>0</v>
      </c>
    </row>
    <row r="157" spans="1:10" ht="41.4" x14ac:dyDescent="0.3">
      <c r="A157" s="47" t="s">
        <v>74</v>
      </c>
      <c r="B157" s="69" t="s">
        <v>2</v>
      </c>
      <c r="C157" s="69"/>
      <c r="D157" s="47" t="s">
        <v>173</v>
      </c>
      <c r="E157" s="47" t="s">
        <v>174</v>
      </c>
      <c r="F157" s="47" t="s">
        <v>93</v>
      </c>
      <c r="G157" s="47" t="s">
        <v>94</v>
      </c>
      <c r="H157" s="13">
        <v>30000</v>
      </c>
      <c r="I157" s="13">
        <v>13000</v>
      </c>
      <c r="J157" s="14">
        <v>12359.53</v>
      </c>
    </row>
    <row r="158" spans="1:10" ht="41.4" x14ac:dyDescent="0.3">
      <c r="A158" s="47" t="s">
        <v>74</v>
      </c>
      <c r="B158" s="69" t="s">
        <v>2</v>
      </c>
      <c r="C158" s="69"/>
      <c r="D158" s="47" t="s">
        <v>173</v>
      </c>
      <c r="E158" s="47" t="s">
        <v>174</v>
      </c>
      <c r="F158" s="47" t="s">
        <v>95</v>
      </c>
      <c r="G158" s="47" t="s">
        <v>96</v>
      </c>
      <c r="H158" s="13">
        <v>8000</v>
      </c>
      <c r="I158" s="13">
        <v>4000</v>
      </c>
      <c r="J158" s="14">
        <v>3050.1</v>
      </c>
    </row>
    <row r="159" spans="1:10" ht="41.4" x14ac:dyDescent="0.3">
      <c r="A159" s="47" t="s">
        <v>74</v>
      </c>
      <c r="B159" s="69" t="s">
        <v>2</v>
      </c>
      <c r="C159" s="69"/>
      <c r="D159" s="47" t="s">
        <v>173</v>
      </c>
      <c r="E159" s="47" t="s">
        <v>174</v>
      </c>
      <c r="F159" s="47">
        <v>200105</v>
      </c>
      <c r="G159" s="47" t="s">
        <v>238</v>
      </c>
      <c r="H159" s="13">
        <v>0</v>
      </c>
      <c r="I159" s="13">
        <v>0</v>
      </c>
      <c r="J159" s="14">
        <v>0</v>
      </c>
    </row>
    <row r="160" spans="1:10" ht="41.4" x14ac:dyDescent="0.3">
      <c r="A160" s="47" t="s">
        <v>74</v>
      </c>
      <c r="B160" s="69" t="s">
        <v>2</v>
      </c>
      <c r="C160" s="69"/>
      <c r="D160" s="47" t="s">
        <v>173</v>
      </c>
      <c r="E160" s="47" t="s">
        <v>174</v>
      </c>
      <c r="F160" s="47">
        <v>200106</v>
      </c>
      <c r="G160" s="47" t="s">
        <v>98</v>
      </c>
      <c r="H160" s="13">
        <v>1000</v>
      </c>
      <c r="I160" s="13">
        <v>0</v>
      </c>
      <c r="J160" s="14">
        <v>0</v>
      </c>
    </row>
    <row r="161" spans="1:10" ht="41.4" x14ac:dyDescent="0.3">
      <c r="A161" s="47" t="s">
        <v>74</v>
      </c>
      <c r="B161" s="69" t="s">
        <v>2</v>
      </c>
      <c r="C161" s="69"/>
      <c r="D161" s="47" t="s">
        <v>173</v>
      </c>
      <c r="E161" s="47" t="s">
        <v>174</v>
      </c>
      <c r="F161" s="47" t="s">
        <v>101</v>
      </c>
      <c r="G161" s="47" t="s">
        <v>102</v>
      </c>
      <c r="H161" s="13">
        <v>7000</v>
      </c>
      <c r="I161" s="13">
        <v>2000</v>
      </c>
      <c r="J161" s="14">
        <v>1860.82</v>
      </c>
    </row>
    <row r="162" spans="1:10" ht="41.4" x14ac:dyDescent="0.3">
      <c r="A162" s="47" t="s">
        <v>74</v>
      </c>
      <c r="B162" s="69" t="s">
        <v>2</v>
      </c>
      <c r="C162" s="69"/>
      <c r="D162" s="47" t="s">
        <v>173</v>
      </c>
      <c r="E162" s="47" t="s">
        <v>174</v>
      </c>
      <c r="F162" s="47" t="s">
        <v>103</v>
      </c>
      <c r="G162" s="47" t="s">
        <v>104</v>
      </c>
      <c r="H162" s="13">
        <v>8000</v>
      </c>
      <c r="I162" s="13">
        <v>0</v>
      </c>
      <c r="J162" s="14">
        <v>0</v>
      </c>
    </row>
    <row r="163" spans="1:10" ht="41.4" x14ac:dyDescent="0.3">
      <c r="A163" s="47" t="s">
        <v>74</v>
      </c>
      <c r="B163" s="69" t="s">
        <v>2</v>
      </c>
      <c r="C163" s="69"/>
      <c r="D163" s="47" t="s">
        <v>173</v>
      </c>
      <c r="E163" s="47" t="s">
        <v>174</v>
      </c>
      <c r="F163" s="47" t="s">
        <v>105</v>
      </c>
      <c r="G163" s="47" t="s">
        <v>106</v>
      </c>
      <c r="H163" s="13">
        <v>40000</v>
      </c>
      <c r="I163" s="13">
        <v>6000</v>
      </c>
      <c r="J163" s="14">
        <v>5891.97</v>
      </c>
    </row>
    <row r="164" spans="1:10" ht="41.4" x14ac:dyDescent="0.3">
      <c r="A164" s="47" t="s">
        <v>74</v>
      </c>
      <c r="B164" s="69" t="s">
        <v>2</v>
      </c>
      <c r="C164" s="69"/>
      <c r="D164" s="47" t="s">
        <v>173</v>
      </c>
      <c r="E164" s="47" t="s">
        <v>174</v>
      </c>
      <c r="F164" s="47">
        <v>200200</v>
      </c>
      <c r="G164" s="47" t="s">
        <v>164</v>
      </c>
      <c r="H164" s="13">
        <v>0</v>
      </c>
      <c r="I164" s="13">
        <v>0</v>
      </c>
      <c r="J164" s="14">
        <v>0</v>
      </c>
    </row>
    <row r="165" spans="1:10" ht="41.4" x14ac:dyDescent="0.3">
      <c r="A165" s="47" t="s">
        <v>74</v>
      </c>
      <c r="B165" s="69" t="s">
        <v>2</v>
      </c>
      <c r="C165" s="69"/>
      <c r="D165" s="47" t="s">
        <v>173</v>
      </c>
      <c r="E165" s="47" t="s">
        <v>174</v>
      </c>
      <c r="F165" s="47">
        <v>200530</v>
      </c>
      <c r="G165" s="47" t="s">
        <v>108</v>
      </c>
      <c r="H165" s="13">
        <v>17000</v>
      </c>
      <c r="I165" s="13">
        <v>0</v>
      </c>
      <c r="J165" s="14">
        <v>0</v>
      </c>
    </row>
    <row r="166" spans="1:10" ht="41.4" x14ac:dyDescent="0.3">
      <c r="A166" s="47" t="s">
        <v>74</v>
      </c>
      <c r="B166" s="69" t="s">
        <v>2</v>
      </c>
      <c r="C166" s="69"/>
      <c r="D166" s="47" t="s">
        <v>173</v>
      </c>
      <c r="E166" s="47" t="s">
        <v>174</v>
      </c>
      <c r="F166" s="47">
        <v>200601</v>
      </c>
      <c r="G166" s="47" t="s">
        <v>110</v>
      </c>
      <c r="H166" s="13">
        <v>1000</v>
      </c>
      <c r="I166" s="13">
        <v>0</v>
      </c>
      <c r="J166" s="14">
        <v>0</v>
      </c>
    </row>
    <row r="167" spans="1:10" ht="41.4" x14ac:dyDescent="0.3">
      <c r="A167" s="47" t="s">
        <v>74</v>
      </c>
      <c r="B167" s="69" t="s">
        <v>2</v>
      </c>
      <c r="C167" s="69"/>
      <c r="D167" s="47" t="s">
        <v>173</v>
      </c>
      <c r="E167" s="47" t="s">
        <v>174</v>
      </c>
      <c r="F167" s="47">
        <v>200900</v>
      </c>
      <c r="G167" s="47" t="s">
        <v>248</v>
      </c>
      <c r="H167" s="13">
        <v>3000</v>
      </c>
      <c r="I167" s="13">
        <v>0</v>
      </c>
      <c r="J167" s="14">
        <v>0</v>
      </c>
    </row>
    <row r="168" spans="1:10" ht="41.4" x14ac:dyDescent="0.3">
      <c r="A168" s="47" t="s">
        <v>74</v>
      </c>
      <c r="B168" s="69" t="s">
        <v>2</v>
      </c>
      <c r="C168" s="69"/>
      <c r="D168" s="47" t="s">
        <v>173</v>
      </c>
      <c r="E168" s="47" t="s">
        <v>174</v>
      </c>
      <c r="F168" s="47" t="s">
        <v>177</v>
      </c>
      <c r="G168" s="47" t="s">
        <v>178</v>
      </c>
      <c r="H168" s="13">
        <v>95000</v>
      </c>
      <c r="I168" s="13">
        <v>8000</v>
      </c>
      <c r="J168" s="14">
        <v>7767.19</v>
      </c>
    </row>
    <row r="169" spans="1:10" ht="41.4" x14ac:dyDescent="0.3">
      <c r="A169" s="47" t="s">
        <v>74</v>
      </c>
      <c r="B169" s="69" t="s">
        <v>2</v>
      </c>
      <c r="C169" s="69"/>
      <c r="D169" s="47" t="s">
        <v>173</v>
      </c>
      <c r="E169" s="47" t="s">
        <v>174</v>
      </c>
      <c r="F169" s="47">
        <v>201300</v>
      </c>
      <c r="G169" s="47" t="s">
        <v>210</v>
      </c>
      <c r="H169" s="13">
        <v>5000</v>
      </c>
      <c r="I169" s="13">
        <v>0</v>
      </c>
      <c r="J169" s="14">
        <v>0</v>
      </c>
    </row>
    <row r="170" spans="1:10" ht="41.4" x14ac:dyDescent="0.3">
      <c r="A170" s="47" t="s">
        <v>74</v>
      </c>
      <c r="B170" s="69" t="s">
        <v>2</v>
      </c>
      <c r="C170" s="69"/>
      <c r="D170" s="47" t="s">
        <v>173</v>
      </c>
      <c r="E170" s="47" t="s">
        <v>174</v>
      </c>
      <c r="F170" s="47" t="s">
        <v>179</v>
      </c>
      <c r="G170" s="47" t="s">
        <v>180</v>
      </c>
      <c r="H170" s="13">
        <v>14000</v>
      </c>
      <c r="I170" s="13">
        <v>4000</v>
      </c>
      <c r="J170" s="14">
        <v>3464.83</v>
      </c>
    </row>
    <row r="171" spans="1:10" ht="41.4" x14ac:dyDescent="0.3">
      <c r="A171" s="47" t="s">
        <v>74</v>
      </c>
      <c r="B171" s="69" t="s">
        <v>2</v>
      </c>
      <c r="C171" s="69"/>
      <c r="D171" s="47" t="s">
        <v>173</v>
      </c>
      <c r="E171" s="47" t="s">
        <v>174</v>
      </c>
      <c r="F171" s="47">
        <v>203003</v>
      </c>
      <c r="G171" s="47" t="s">
        <v>252</v>
      </c>
      <c r="H171" s="13">
        <v>2000</v>
      </c>
      <c r="I171" s="13">
        <v>0</v>
      </c>
      <c r="J171" s="14">
        <v>0</v>
      </c>
    </row>
    <row r="172" spans="1:10" ht="41.4" x14ac:dyDescent="0.3">
      <c r="A172" s="47" t="s">
        <v>74</v>
      </c>
      <c r="B172" s="69" t="s">
        <v>2</v>
      </c>
      <c r="C172" s="69"/>
      <c r="D172" s="47" t="s">
        <v>173</v>
      </c>
      <c r="E172" s="47" t="s">
        <v>174</v>
      </c>
      <c r="F172" s="47" t="s">
        <v>181</v>
      </c>
      <c r="G172" s="47" t="s">
        <v>182</v>
      </c>
      <c r="H172" s="13">
        <v>57000</v>
      </c>
      <c r="I172" s="13">
        <v>14000</v>
      </c>
      <c r="J172" s="14">
        <v>13169.39</v>
      </c>
    </row>
    <row r="173" spans="1:10" ht="27.6" x14ac:dyDescent="0.3">
      <c r="A173" s="47" t="s">
        <v>74</v>
      </c>
      <c r="B173" s="69" t="s">
        <v>2</v>
      </c>
      <c r="C173" s="69"/>
      <c r="D173" s="47" t="s">
        <v>183</v>
      </c>
      <c r="E173" s="47" t="s">
        <v>184</v>
      </c>
      <c r="F173" s="47" t="s">
        <v>129</v>
      </c>
      <c r="G173" s="47" t="s">
        <v>130</v>
      </c>
      <c r="H173" s="13">
        <v>8794000</v>
      </c>
      <c r="I173" s="13">
        <v>3595000</v>
      </c>
      <c r="J173" s="14">
        <v>2107650</v>
      </c>
    </row>
    <row r="174" spans="1:10" ht="27.6" x14ac:dyDescent="0.3">
      <c r="A174" s="47" t="s">
        <v>74</v>
      </c>
      <c r="B174" s="69" t="s">
        <v>2</v>
      </c>
      <c r="C174" s="69"/>
      <c r="D174" s="47" t="s">
        <v>185</v>
      </c>
      <c r="E174" s="47" t="s">
        <v>186</v>
      </c>
      <c r="F174" s="47" t="s">
        <v>129</v>
      </c>
      <c r="G174" s="47" t="s">
        <v>130</v>
      </c>
      <c r="H174" s="13">
        <v>11975000</v>
      </c>
      <c r="I174" s="13">
        <v>4896000</v>
      </c>
      <c r="J174" s="14">
        <v>3111000</v>
      </c>
    </row>
    <row r="175" spans="1:10" ht="27.6" x14ac:dyDescent="0.3">
      <c r="A175" s="47" t="s">
        <v>74</v>
      </c>
      <c r="B175" s="69" t="s">
        <v>2</v>
      </c>
      <c r="C175" s="69"/>
      <c r="D175" s="47" t="s">
        <v>187</v>
      </c>
      <c r="E175" s="47" t="s">
        <v>188</v>
      </c>
      <c r="F175" s="47" t="s">
        <v>129</v>
      </c>
      <c r="G175" s="47" t="s">
        <v>130</v>
      </c>
      <c r="H175" s="13">
        <v>1310000</v>
      </c>
      <c r="I175" s="13">
        <v>535000</v>
      </c>
      <c r="J175" s="14">
        <v>339000</v>
      </c>
    </row>
    <row r="176" spans="1:10" ht="48" customHeight="1" x14ac:dyDescent="0.3">
      <c r="A176" s="47" t="s">
        <v>74</v>
      </c>
      <c r="B176" s="69" t="s">
        <v>2</v>
      </c>
      <c r="C176" s="69"/>
      <c r="D176" s="47" t="s">
        <v>189</v>
      </c>
      <c r="E176" s="47" t="s">
        <v>190</v>
      </c>
      <c r="F176" s="47" t="s">
        <v>129</v>
      </c>
      <c r="G176" s="47" t="s">
        <v>130</v>
      </c>
      <c r="H176" s="13">
        <v>765000</v>
      </c>
      <c r="I176" s="13">
        <v>313000</v>
      </c>
      <c r="J176" s="14">
        <v>190000</v>
      </c>
    </row>
    <row r="177" spans="1:10" ht="27.6" x14ac:dyDescent="0.3">
      <c r="A177" s="47" t="s">
        <v>74</v>
      </c>
      <c r="B177" s="69" t="s">
        <v>2</v>
      </c>
      <c r="C177" s="69"/>
      <c r="D177" s="47" t="s">
        <v>191</v>
      </c>
      <c r="E177" s="47" t="s">
        <v>192</v>
      </c>
      <c r="F177" s="47" t="s">
        <v>129</v>
      </c>
      <c r="G177" s="47" t="s">
        <v>130</v>
      </c>
      <c r="H177" s="13">
        <v>499000</v>
      </c>
      <c r="I177" s="13">
        <v>204000</v>
      </c>
      <c r="J177" s="14">
        <v>126000</v>
      </c>
    </row>
    <row r="178" spans="1:10" ht="27.6" x14ac:dyDescent="0.3">
      <c r="A178" s="47" t="s">
        <v>74</v>
      </c>
      <c r="B178" s="69" t="s">
        <v>2</v>
      </c>
      <c r="C178" s="69"/>
      <c r="D178" s="47">
        <v>670501</v>
      </c>
      <c r="E178" s="47" t="s">
        <v>355</v>
      </c>
      <c r="F178" s="47">
        <v>591100</v>
      </c>
      <c r="G178" s="47" t="s">
        <v>285</v>
      </c>
      <c r="H178" s="13">
        <v>0</v>
      </c>
      <c r="I178" s="13">
        <v>0</v>
      </c>
      <c r="J178" s="14">
        <v>0</v>
      </c>
    </row>
    <row r="179" spans="1:10" ht="27.6" x14ac:dyDescent="0.3">
      <c r="A179" s="47" t="s">
        <v>74</v>
      </c>
      <c r="B179" s="69" t="s">
        <v>2</v>
      </c>
      <c r="C179" s="69"/>
      <c r="D179" s="47">
        <v>670502</v>
      </c>
      <c r="E179" s="47" t="s">
        <v>284</v>
      </c>
      <c r="F179" s="47">
        <v>591100</v>
      </c>
      <c r="G179" s="47" t="s">
        <v>285</v>
      </c>
      <c r="H179" s="13">
        <v>0</v>
      </c>
      <c r="I179" s="13">
        <v>0</v>
      </c>
      <c r="J179" s="14">
        <v>0</v>
      </c>
    </row>
    <row r="180" spans="1:10" ht="27.6" x14ac:dyDescent="0.3">
      <c r="A180" s="47" t="s">
        <v>74</v>
      </c>
      <c r="B180" s="69" t="s">
        <v>2</v>
      </c>
      <c r="C180" s="69"/>
      <c r="D180" s="47" t="s">
        <v>193</v>
      </c>
      <c r="E180" s="47" t="s">
        <v>194</v>
      </c>
      <c r="F180" s="47" t="s">
        <v>195</v>
      </c>
      <c r="G180" s="47" t="s">
        <v>196</v>
      </c>
      <c r="H180" s="13">
        <v>12297000</v>
      </c>
      <c r="I180" s="13">
        <v>5027000</v>
      </c>
      <c r="J180" s="14">
        <v>3036518</v>
      </c>
    </row>
    <row r="181" spans="1:10" ht="27.6" x14ac:dyDescent="0.3">
      <c r="A181" s="47" t="s">
        <v>74</v>
      </c>
      <c r="B181" s="69" t="s">
        <v>2</v>
      </c>
      <c r="C181" s="69"/>
      <c r="D181" s="47">
        <v>675000</v>
      </c>
      <c r="E181" s="47" t="s">
        <v>286</v>
      </c>
      <c r="F181" s="47">
        <v>591100</v>
      </c>
      <c r="G181" s="47" t="s">
        <v>285</v>
      </c>
      <c r="H181" s="13">
        <v>0</v>
      </c>
      <c r="I181" s="13">
        <v>0</v>
      </c>
      <c r="J181" s="14">
        <v>0</v>
      </c>
    </row>
    <row r="182" spans="1:10" x14ac:dyDescent="0.3">
      <c r="A182" s="71" t="s">
        <v>304</v>
      </c>
      <c r="B182" s="71"/>
      <c r="C182" s="71"/>
      <c r="D182" s="71"/>
      <c r="E182" s="71"/>
      <c r="F182" s="71"/>
      <c r="G182" s="71"/>
      <c r="H182" s="4">
        <f>SUM(H149:H181)</f>
        <v>38940000</v>
      </c>
      <c r="I182" s="4">
        <f t="shared" ref="I182:J182" si="8">SUM(I149:I181)</f>
        <v>15919000</v>
      </c>
      <c r="J182" s="4">
        <f t="shared" si="8"/>
        <v>9662645.8300000001</v>
      </c>
    </row>
    <row r="183" spans="1:10" s="2" customFormat="1" ht="27.6" x14ac:dyDescent="0.3">
      <c r="A183" s="58" t="s">
        <v>74</v>
      </c>
      <c r="B183" s="69" t="s">
        <v>2</v>
      </c>
      <c r="C183" s="69"/>
      <c r="D183" s="58">
        <v>680400</v>
      </c>
      <c r="E183" s="58" t="s">
        <v>379</v>
      </c>
      <c r="F183" s="58">
        <v>100101</v>
      </c>
      <c r="G183" s="58" t="s">
        <v>78</v>
      </c>
      <c r="H183" s="14">
        <v>1104000</v>
      </c>
      <c r="I183" s="14">
        <v>0</v>
      </c>
      <c r="J183" s="14">
        <v>0</v>
      </c>
    </row>
    <row r="184" spans="1:10" s="2" customFormat="1" ht="27.6" x14ac:dyDescent="0.3">
      <c r="A184" s="58" t="s">
        <v>74</v>
      </c>
      <c r="B184" s="69" t="s">
        <v>2</v>
      </c>
      <c r="C184" s="69"/>
      <c r="D184" s="58">
        <v>680400</v>
      </c>
      <c r="E184" s="58" t="s">
        <v>379</v>
      </c>
      <c r="F184" s="58">
        <v>100105</v>
      </c>
      <c r="G184" s="58" t="s">
        <v>200</v>
      </c>
      <c r="H184" s="14">
        <v>150000</v>
      </c>
      <c r="I184" s="14">
        <v>0</v>
      </c>
      <c r="J184" s="14">
        <v>0</v>
      </c>
    </row>
    <row r="185" spans="1:10" s="2" customFormat="1" ht="27.6" x14ac:dyDescent="0.3">
      <c r="A185" s="58" t="s">
        <v>74</v>
      </c>
      <c r="B185" s="69" t="s">
        <v>2</v>
      </c>
      <c r="C185" s="69"/>
      <c r="D185" s="58">
        <v>680400</v>
      </c>
      <c r="E185" s="58" t="s">
        <v>379</v>
      </c>
      <c r="F185" s="58">
        <v>100106</v>
      </c>
      <c r="G185" s="58" t="s">
        <v>202</v>
      </c>
      <c r="H185" s="14">
        <v>25000</v>
      </c>
      <c r="I185" s="14">
        <v>0</v>
      </c>
      <c r="J185" s="14">
        <v>0</v>
      </c>
    </row>
    <row r="186" spans="1:10" s="2" customFormat="1" ht="27.6" x14ac:dyDescent="0.3">
      <c r="A186" s="58" t="s">
        <v>74</v>
      </c>
      <c r="B186" s="69" t="s">
        <v>2</v>
      </c>
      <c r="C186" s="69"/>
      <c r="D186" s="58">
        <v>680400</v>
      </c>
      <c r="E186" s="58" t="s">
        <v>379</v>
      </c>
      <c r="F186" s="58">
        <v>100117</v>
      </c>
      <c r="G186" s="58" t="s">
        <v>234</v>
      </c>
      <c r="H186" s="14">
        <v>70000</v>
      </c>
      <c r="I186" s="14">
        <v>0</v>
      </c>
      <c r="J186" s="14">
        <v>0</v>
      </c>
    </row>
    <row r="187" spans="1:10" s="2" customFormat="1" ht="27.6" x14ac:dyDescent="0.3">
      <c r="A187" s="58" t="s">
        <v>74</v>
      </c>
      <c r="B187" s="69" t="s">
        <v>2</v>
      </c>
      <c r="C187" s="69"/>
      <c r="D187" s="58">
        <v>680400</v>
      </c>
      <c r="E187" s="58" t="s">
        <v>379</v>
      </c>
      <c r="F187" s="58">
        <v>100307</v>
      </c>
      <c r="G187" s="58" t="s">
        <v>90</v>
      </c>
      <c r="H187" s="14">
        <v>25000</v>
      </c>
      <c r="I187" s="14">
        <v>0</v>
      </c>
      <c r="J187" s="14">
        <v>0</v>
      </c>
    </row>
    <row r="188" spans="1:10" s="2" customFormat="1" ht="27.6" x14ac:dyDescent="0.3">
      <c r="A188" s="58" t="s">
        <v>74</v>
      </c>
      <c r="B188" s="69" t="s">
        <v>2</v>
      </c>
      <c r="C188" s="69"/>
      <c r="D188" s="58">
        <v>680400</v>
      </c>
      <c r="E188" s="58" t="s">
        <v>379</v>
      </c>
      <c r="F188" s="58">
        <v>200102</v>
      </c>
      <c r="G188" s="58" t="s">
        <v>176</v>
      </c>
      <c r="H188" s="14">
        <v>5000</v>
      </c>
      <c r="I188" s="14">
        <v>0</v>
      </c>
      <c r="J188" s="14">
        <v>0</v>
      </c>
    </row>
    <row r="189" spans="1:10" s="2" customFormat="1" ht="27.6" x14ac:dyDescent="0.3">
      <c r="A189" s="58" t="s">
        <v>74</v>
      </c>
      <c r="B189" s="69" t="s">
        <v>2</v>
      </c>
      <c r="C189" s="69"/>
      <c r="D189" s="58">
        <v>680400</v>
      </c>
      <c r="E189" s="58" t="s">
        <v>379</v>
      </c>
      <c r="F189" s="58">
        <v>200103</v>
      </c>
      <c r="G189" s="58" t="s">
        <v>94</v>
      </c>
      <c r="H189" s="14">
        <v>100000</v>
      </c>
      <c r="I189" s="14">
        <v>0</v>
      </c>
      <c r="J189" s="14">
        <v>0</v>
      </c>
    </row>
    <row r="190" spans="1:10" s="2" customFormat="1" ht="27.6" x14ac:dyDescent="0.3">
      <c r="A190" s="58" t="s">
        <v>74</v>
      </c>
      <c r="B190" s="69" t="s">
        <v>2</v>
      </c>
      <c r="C190" s="69"/>
      <c r="D190" s="58">
        <v>680400</v>
      </c>
      <c r="E190" s="58" t="s">
        <v>379</v>
      </c>
      <c r="F190" s="58">
        <v>200104</v>
      </c>
      <c r="G190" s="58" t="s">
        <v>96</v>
      </c>
      <c r="H190" s="14">
        <v>8000</v>
      </c>
      <c r="I190" s="14">
        <v>0</v>
      </c>
      <c r="J190" s="14">
        <v>0</v>
      </c>
    </row>
    <row r="191" spans="1:10" s="2" customFormat="1" ht="27.6" x14ac:dyDescent="0.3">
      <c r="A191" s="58" t="s">
        <v>74</v>
      </c>
      <c r="B191" s="69" t="s">
        <v>2</v>
      </c>
      <c r="C191" s="69"/>
      <c r="D191" s="58">
        <v>680400</v>
      </c>
      <c r="E191" s="58" t="s">
        <v>379</v>
      </c>
      <c r="F191" s="58">
        <v>200108</v>
      </c>
      <c r="G191" s="58" t="s">
        <v>102</v>
      </c>
      <c r="H191" s="14">
        <v>3000</v>
      </c>
      <c r="I191" s="14">
        <v>0</v>
      </c>
      <c r="J191" s="14">
        <v>0</v>
      </c>
    </row>
    <row r="192" spans="1:10" s="2" customFormat="1" ht="41.4" x14ac:dyDescent="0.3">
      <c r="A192" s="58" t="s">
        <v>74</v>
      </c>
      <c r="B192" s="69" t="s">
        <v>2</v>
      </c>
      <c r="C192" s="69"/>
      <c r="D192" s="58">
        <v>680400</v>
      </c>
      <c r="E192" s="58" t="s">
        <v>379</v>
      </c>
      <c r="F192" s="58">
        <v>200130</v>
      </c>
      <c r="G192" s="58" t="s">
        <v>106</v>
      </c>
      <c r="H192" s="14">
        <v>20000</v>
      </c>
      <c r="I192" s="14">
        <v>0</v>
      </c>
      <c r="J192" s="14">
        <v>0</v>
      </c>
    </row>
    <row r="193" spans="1:10" s="2" customFormat="1" ht="27.6" x14ac:dyDescent="0.3">
      <c r="A193" s="58" t="s">
        <v>74</v>
      </c>
      <c r="B193" s="69" t="s">
        <v>2</v>
      </c>
      <c r="C193" s="69"/>
      <c r="D193" s="58">
        <v>680400</v>
      </c>
      <c r="E193" s="58" t="s">
        <v>379</v>
      </c>
      <c r="F193" s="58">
        <v>200200</v>
      </c>
      <c r="G193" s="58" t="s">
        <v>164</v>
      </c>
      <c r="H193" s="14">
        <v>1000</v>
      </c>
      <c r="I193" s="14">
        <v>0</v>
      </c>
      <c r="J193" s="14">
        <v>0</v>
      </c>
    </row>
    <row r="194" spans="1:10" s="2" customFormat="1" ht="27.6" x14ac:dyDescent="0.3">
      <c r="A194" s="58" t="s">
        <v>74</v>
      </c>
      <c r="B194" s="69" t="s">
        <v>2</v>
      </c>
      <c r="C194" s="69"/>
      <c r="D194" s="58">
        <v>680400</v>
      </c>
      <c r="E194" s="58" t="s">
        <v>379</v>
      </c>
      <c r="F194" s="58">
        <v>200301</v>
      </c>
      <c r="G194" s="58" t="s">
        <v>166</v>
      </c>
      <c r="H194" s="14">
        <v>200000</v>
      </c>
      <c r="I194" s="14">
        <v>0</v>
      </c>
      <c r="J194" s="14">
        <v>0</v>
      </c>
    </row>
    <row r="195" spans="1:10" s="2" customFormat="1" ht="27.6" x14ac:dyDescent="0.3">
      <c r="A195" s="58" t="s">
        <v>74</v>
      </c>
      <c r="B195" s="69" t="s">
        <v>2</v>
      </c>
      <c r="C195" s="69"/>
      <c r="D195" s="58">
        <v>680400</v>
      </c>
      <c r="E195" s="58" t="s">
        <v>379</v>
      </c>
      <c r="F195" s="58">
        <v>200401</v>
      </c>
      <c r="G195" s="58" t="s">
        <v>204</v>
      </c>
      <c r="H195" s="14">
        <v>5000</v>
      </c>
      <c r="I195" s="14">
        <v>0</v>
      </c>
      <c r="J195" s="14">
        <v>0</v>
      </c>
    </row>
    <row r="196" spans="1:10" s="2" customFormat="1" ht="27.6" x14ac:dyDescent="0.3">
      <c r="A196" s="58" t="s">
        <v>74</v>
      </c>
      <c r="B196" s="69" t="s">
        <v>2</v>
      </c>
      <c r="C196" s="69"/>
      <c r="D196" s="58">
        <v>680400</v>
      </c>
      <c r="E196" s="58" t="s">
        <v>379</v>
      </c>
      <c r="F196" s="58">
        <v>200402</v>
      </c>
      <c r="G196" s="58" t="s">
        <v>206</v>
      </c>
      <c r="H196" s="14">
        <v>1000</v>
      </c>
      <c r="I196" s="14">
        <v>0</v>
      </c>
      <c r="J196" s="14">
        <v>0</v>
      </c>
    </row>
    <row r="197" spans="1:10" s="2" customFormat="1" ht="27.6" x14ac:dyDescent="0.3">
      <c r="A197" s="58" t="s">
        <v>74</v>
      </c>
      <c r="B197" s="69" t="s">
        <v>2</v>
      </c>
      <c r="C197" s="69"/>
      <c r="D197" s="58">
        <v>680400</v>
      </c>
      <c r="E197" s="58" t="s">
        <v>379</v>
      </c>
      <c r="F197" s="58">
        <v>203030</v>
      </c>
      <c r="G197" s="58" t="s">
        <v>120</v>
      </c>
      <c r="H197" s="14">
        <v>26000</v>
      </c>
      <c r="I197" s="14">
        <v>0</v>
      </c>
      <c r="J197" s="14">
        <v>0</v>
      </c>
    </row>
    <row r="198" spans="1:10" s="2" customFormat="1" ht="27.6" x14ac:dyDescent="0.3">
      <c r="A198" s="58" t="s">
        <v>74</v>
      </c>
      <c r="B198" s="69" t="s">
        <v>2</v>
      </c>
      <c r="C198" s="69"/>
      <c r="D198" s="58">
        <v>680400</v>
      </c>
      <c r="E198" s="58" t="s">
        <v>379</v>
      </c>
      <c r="F198" s="58">
        <v>594000</v>
      </c>
      <c r="G198" s="58" t="s">
        <v>124</v>
      </c>
      <c r="H198" s="14">
        <v>24000</v>
      </c>
      <c r="I198" s="14">
        <v>0</v>
      </c>
      <c r="J198" s="14">
        <v>0</v>
      </c>
    </row>
    <row r="199" spans="1:10" ht="27.6" x14ac:dyDescent="0.3">
      <c r="A199" s="47" t="s">
        <v>74</v>
      </c>
      <c r="B199" s="69" t="s">
        <v>2</v>
      </c>
      <c r="C199" s="69"/>
      <c r="D199" s="47" t="s">
        <v>197</v>
      </c>
      <c r="E199" s="47" t="s">
        <v>198</v>
      </c>
      <c r="F199" s="47" t="s">
        <v>77</v>
      </c>
      <c r="G199" s="47" t="s">
        <v>78</v>
      </c>
      <c r="H199" s="13">
        <v>29514500</v>
      </c>
      <c r="I199" s="13">
        <v>13949000</v>
      </c>
      <c r="J199" s="14">
        <v>10135890</v>
      </c>
    </row>
    <row r="200" spans="1:10" ht="27.6" x14ac:dyDescent="0.3">
      <c r="A200" s="47" t="s">
        <v>74</v>
      </c>
      <c r="B200" s="69" t="s">
        <v>2</v>
      </c>
      <c r="C200" s="69"/>
      <c r="D200" s="47" t="s">
        <v>197</v>
      </c>
      <c r="E200" s="47" t="s">
        <v>198</v>
      </c>
      <c r="F200" s="47" t="s">
        <v>199</v>
      </c>
      <c r="G200" s="47" t="s">
        <v>200</v>
      </c>
      <c r="H200" s="13">
        <v>7950000</v>
      </c>
      <c r="I200" s="13">
        <v>3219000</v>
      </c>
      <c r="J200" s="14">
        <v>2691194</v>
      </c>
    </row>
    <row r="201" spans="1:10" ht="27.6" x14ac:dyDescent="0.3">
      <c r="A201" s="47" t="s">
        <v>74</v>
      </c>
      <c r="B201" s="69" t="s">
        <v>2</v>
      </c>
      <c r="C201" s="69"/>
      <c r="D201" s="47" t="s">
        <v>197</v>
      </c>
      <c r="E201" s="47" t="s">
        <v>198</v>
      </c>
      <c r="F201" s="47" t="s">
        <v>201</v>
      </c>
      <c r="G201" s="47" t="s">
        <v>202</v>
      </c>
      <c r="H201" s="13">
        <v>1699000</v>
      </c>
      <c r="I201" s="13">
        <v>615000</v>
      </c>
      <c r="J201" s="14">
        <v>573701</v>
      </c>
    </row>
    <row r="202" spans="1:10" ht="27.6" x14ac:dyDescent="0.3">
      <c r="A202" s="47" t="s">
        <v>74</v>
      </c>
      <c r="B202" s="69" t="s">
        <v>2</v>
      </c>
      <c r="C202" s="69"/>
      <c r="D202" s="47" t="s">
        <v>197</v>
      </c>
      <c r="E202" s="47" t="s">
        <v>198</v>
      </c>
      <c r="F202" s="47">
        <v>100113</v>
      </c>
      <c r="G202" s="47" t="s">
        <v>282</v>
      </c>
      <c r="H202" s="13">
        <v>2000</v>
      </c>
      <c r="I202" s="13">
        <v>0</v>
      </c>
      <c r="J202" s="14">
        <v>0</v>
      </c>
    </row>
    <row r="203" spans="1:10" ht="27.6" x14ac:dyDescent="0.3">
      <c r="A203" s="47" t="s">
        <v>74</v>
      </c>
      <c r="B203" s="69" t="s">
        <v>2</v>
      </c>
      <c r="C203" s="69"/>
      <c r="D203" s="47" t="s">
        <v>197</v>
      </c>
      <c r="E203" s="47" t="s">
        <v>198</v>
      </c>
      <c r="F203" s="47">
        <v>100117</v>
      </c>
      <c r="G203" s="47" t="s">
        <v>234</v>
      </c>
      <c r="H203" s="13">
        <v>2132000</v>
      </c>
      <c r="I203" s="13">
        <v>769000</v>
      </c>
      <c r="J203" s="14">
        <v>730483</v>
      </c>
    </row>
    <row r="204" spans="1:10" ht="27.6" x14ac:dyDescent="0.3">
      <c r="A204" s="47" t="s">
        <v>74</v>
      </c>
      <c r="B204" s="69" t="s">
        <v>2</v>
      </c>
      <c r="C204" s="69"/>
      <c r="D204" s="47" t="s">
        <v>197</v>
      </c>
      <c r="E204" s="47" t="s">
        <v>198</v>
      </c>
      <c r="F204" s="47">
        <v>100130</v>
      </c>
      <c r="G204" s="47" t="s">
        <v>84</v>
      </c>
      <c r="H204" s="13">
        <v>0</v>
      </c>
      <c r="I204" s="13">
        <v>0</v>
      </c>
      <c r="J204" s="14">
        <v>0</v>
      </c>
    </row>
    <row r="205" spans="1:10" ht="27.6" x14ac:dyDescent="0.3">
      <c r="A205" s="47" t="s">
        <v>74</v>
      </c>
      <c r="B205" s="69" t="s">
        <v>2</v>
      </c>
      <c r="C205" s="69"/>
      <c r="D205" s="47" t="s">
        <v>197</v>
      </c>
      <c r="E205" s="47" t="s">
        <v>198</v>
      </c>
      <c r="F205" s="47">
        <v>100206</v>
      </c>
      <c r="G205" s="47" t="s">
        <v>283</v>
      </c>
      <c r="H205" s="13">
        <v>0</v>
      </c>
      <c r="I205" s="13">
        <v>0</v>
      </c>
      <c r="J205" s="14">
        <v>0</v>
      </c>
    </row>
    <row r="206" spans="1:10" ht="27.6" x14ac:dyDescent="0.3">
      <c r="A206" s="47" t="s">
        <v>74</v>
      </c>
      <c r="B206" s="69" t="s">
        <v>2</v>
      </c>
      <c r="C206" s="69"/>
      <c r="D206" s="47" t="s">
        <v>197</v>
      </c>
      <c r="E206" s="47" t="s">
        <v>198</v>
      </c>
      <c r="F206" s="47" t="s">
        <v>89</v>
      </c>
      <c r="G206" s="47" t="s">
        <v>90</v>
      </c>
      <c r="H206" s="13">
        <v>932000</v>
      </c>
      <c r="I206" s="13">
        <v>334000</v>
      </c>
      <c r="J206" s="14">
        <v>313480</v>
      </c>
    </row>
    <row r="207" spans="1:10" ht="27.6" x14ac:dyDescent="0.3">
      <c r="A207" s="47" t="s">
        <v>74</v>
      </c>
      <c r="B207" s="69" t="s">
        <v>2</v>
      </c>
      <c r="C207" s="69"/>
      <c r="D207" s="47" t="s">
        <v>197</v>
      </c>
      <c r="E207" s="47" t="s">
        <v>198</v>
      </c>
      <c r="F207" s="47" t="s">
        <v>91</v>
      </c>
      <c r="G207" s="47" t="s">
        <v>92</v>
      </c>
      <c r="H207" s="13">
        <v>28000</v>
      </c>
      <c r="I207" s="13">
        <v>21000</v>
      </c>
      <c r="J207" s="14">
        <v>11208.83</v>
      </c>
    </row>
    <row r="208" spans="1:10" ht="27.6" x14ac:dyDescent="0.3">
      <c r="A208" s="47" t="s">
        <v>74</v>
      </c>
      <c r="B208" s="69" t="s">
        <v>2</v>
      </c>
      <c r="C208" s="69"/>
      <c r="D208" s="47" t="s">
        <v>197</v>
      </c>
      <c r="E208" s="47" t="s">
        <v>198</v>
      </c>
      <c r="F208" s="47" t="s">
        <v>175</v>
      </c>
      <c r="G208" s="47" t="s">
        <v>176</v>
      </c>
      <c r="H208" s="13">
        <v>211000</v>
      </c>
      <c r="I208" s="13">
        <v>72000</v>
      </c>
      <c r="J208" s="14">
        <v>38296.32</v>
      </c>
    </row>
    <row r="209" spans="1:10" ht="27.6" x14ac:dyDescent="0.3">
      <c r="A209" s="47" t="s">
        <v>74</v>
      </c>
      <c r="B209" s="69" t="s">
        <v>2</v>
      </c>
      <c r="C209" s="69"/>
      <c r="D209" s="47" t="s">
        <v>197</v>
      </c>
      <c r="E209" s="47" t="s">
        <v>198</v>
      </c>
      <c r="F209" s="47" t="s">
        <v>93</v>
      </c>
      <c r="G209" s="47" t="s">
        <v>94</v>
      </c>
      <c r="H209" s="13">
        <v>1615000</v>
      </c>
      <c r="I209" s="13">
        <v>907000</v>
      </c>
      <c r="J209" s="14">
        <v>546331.67000000004</v>
      </c>
    </row>
    <row r="210" spans="1:10" ht="27.6" x14ac:dyDescent="0.3">
      <c r="A210" s="47" t="s">
        <v>74</v>
      </c>
      <c r="B210" s="69" t="s">
        <v>2</v>
      </c>
      <c r="C210" s="69"/>
      <c r="D210" s="47" t="s">
        <v>197</v>
      </c>
      <c r="E210" s="47" t="s">
        <v>198</v>
      </c>
      <c r="F210" s="47" t="s">
        <v>95</v>
      </c>
      <c r="G210" s="47" t="s">
        <v>96</v>
      </c>
      <c r="H210" s="13">
        <v>274000</v>
      </c>
      <c r="I210" s="13">
        <v>141000</v>
      </c>
      <c r="J210" s="14">
        <v>90327.89</v>
      </c>
    </row>
    <row r="211" spans="1:10" ht="27.6" x14ac:dyDescent="0.3">
      <c r="A211" s="47" t="s">
        <v>74</v>
      </c>
      <c r="B211" s="69" t="s">
        <v>2</v>
      </c>
      <c r="C211" s="69"/>
      <c r="D211" s="47" t="s">
        <v>197</v>
      </c>
      <c r="E211" s="47" t="s">
        <v>198</v>
      </c>
      <c r="F211" s="47">
        <v>200105</v>
      </c>
      <c r="G211" s="47" t="s">
        <v>238</v>
      </c>
      <c r="H211" s="13">
        <v>62000</v>
      </c>
      <c r="I211" s="13">
        <v>29000</v>
      </c>
      <c r="J211" s="14">
        <v>19070.25</v>
      </c>
    </row>
    <row r="212" spans="1:10" ht="27.6" x14ac:dyDescent="0.3">
      <c r="A212" s="47" t="s">
        <v>74</v>
      </c>
      <c r="B212" s="69" t="s">
        <v>2</v>
      </c>
      <c r="C212" s="69"/>
      <c r="D212" s="47" t="s">
        <v>197</v>
      </c>
      <c r="E212" s="47" t="s">
        <v>198</v>
      </c>
      <c r="F212" s="47">
        <v>200106</v>
      </c>
      <c r="G212" s="47" t="s">
        <v>98</v>
      </c>
      <c r="H212" s="13">
        <v>0</v>
      </c>
      <c r="I212" s="13">
        <v>0</v>
      </c>
      <c r="J212" s="14">
        <v>73</v>
      </c>
    </row>
    <row r="213" spans="1:10" ht="27.6" x14ac:dyDescent="0.3">
      <c r="A213" s="47" t="s">
        <v>74</v>
      </c>
      <c r="B213" s="69" t="s">
        <v>2</v>
      </c>
      <c r="C213" s="69"/>
      <c r="D213" s="47" t="s">
        <v>197</v>
      </c>
      <c r="E213" s="47" t="s">
        <v>198</v>
      </c>
      <c r="F213" s="47">
        <v>200107</v>
      </c>
      <c r="G213" s="47" t="s">
        <v>100</v>
      </c>
      <c r="H213" s="13">
        <v>0</v>
      </c>
      <c r="I213" s="13">
        <v>0</v>
      </c>
      <c r="J213" s="14">
        <v>0</v>
      </c>
    </row>
    <row r="214" spans="1:10" ht="27.6" x14ac:dyDescent="0.3">
      <c r="A214" s="47" t="s">
        <v>74</v>
      </c>
      <c r="B214" s="69" t="s">
        <v>2</v>
      </c>
      <c r="C214" s="69"/>
      <c r="D214" s="47" t="s">
        <v>197</v>
      </c>
      <c r="E214" s="47" t="s">
        <v>198</v>
      </c>
      <c r="F214" s="47" t="s">
        <v>101</v>
      </c>
      <c r="G214" s="47" t="s">
        <v>102</v>
      </c>
      <c r="H214" s="13">
        <v>117000</v>
      </c>
      <c r="I214" s="13">
        <v>44000</v>
      </c>
      <c r="J214" s="14">
        <v>31196.77</v>
      </c>
    </row>
    <row r="215" spans="1:10" ht="41.4" x14ac:dyDescent="0.3">
      <c r="A215" s="47" t="s">
        <v>74</v>
      </c>
      <c r="B215" s="69" t="s">
        <v>2</v>
      </c>
      <c r="C215" s="69"/>
      <c r="D215" s="47" t="s">
        <v>197</v>
      </c>
      <c r="E215" s="47" t="s">
        <v>198</v>
      </c>
      <c r="F215" s="47" t="s">
        <v>105</v>
      </c>
      <c r="G215" s="47" t="s">
        <v>106</v>
      </c>
      <c r="H215" s="13">
        <v>1015000</v>
      </c>
      <c r="I215" s="13">
        <v>332000</v>
      </c>
      <c r="J215" s="14">
        <v>258842.95</v>
      </c>
    </row>
    <row r="216" spans="1:10" ht="27.6" x14ac:dyDescent="0.3">
      <c r="A216" s="47" t="s">
        <v>74</v>
      </c>
      <c r="B216" s="69" t="s">
        <v>2</v>
      </c>
      <c r="C216" s="69"/>
      <c r="D216" s="47" t="s">
        <v>197</v>
      </c>
      <c r="E216" s="47" t="s">
        <v>198</v>
      </c>
      <c r="F216" s="47" t="s">
        <v>163</v>
      </c>
      <c r="G216" s="47" t="s">
        <v>164</v>
      </c>
      <c r="H216" s="13">
        <v>178500</v>
      </c>
      <c r="I216" s="13">
        <v>37500</v>
      </c>
      <c r="J216" s="14">
        <v>17136.150000000001</v>
      </c>
    </row>
    <row r="217" spans="1:10" ht="27.6" x14ac:dyDescent="0.3">
      <c r="A217" s="47" t="s">
        <v>74</v>
      </c>
      <c r="B217" s="69" t="s">
        <v>2</v>
      </c>
      <c r="C217" s="69"/>
      <c r="D217" s="47" t="s">
        <v>197</v>
      </c>
      <c r="E217" s="47" t="s">
        <v>198</v>
      </c>
      <c r="F217" s="47" t="s">
        <v>165</v>
      </c>
      <c r="G217" s="47" t="s">
        <v>166</v>
      </c>
      <c r="H217" s="13">
        <v>3540000</v>
      </c>
      <c r="I217" s="13">
        <v>1113000</v>
      </c>
      <c r="J217" s="14">
        <v>327650.19</v>
      </c>
    </row>
    <row r="218" spans="1:10" ht="27.6" x14ac:dyDescent="0.3">
      <c r="A218" s="47" t="s">
        <v>74</v>
      </c>
      <c r="B218" s="69" t="s">
        <v>2</v>
      </c>
      <c r="C218" s="69"/>
      <c r="D218" s="47" t="s">
        <v>197</v>
      </c>
      <c r="E218" s="47" t="s">
        <v>198</v>
      </c>
      <c r="F218" s="47">
        <v>200302</v>
      </c>
      <c r="G218" s="47" t="s">
        <v>256</v>
      </c>
      <c r="H218" s="13">
        <v>6000</v>
      </c>
      <c r="I218" s="13">
        <v>0</v>
      </c>
      <c r="J218" s="14">
        <v>0</v>
      </c>
    </row>
    <row r="219" spans="1:10" ht="27.6" x14ac:dyDescent="0.3">
      <c r="A219" s="47" t="s">
        <v>74</v>
      </c>
      <c r="B219" s="69" t="s">
        <v>2</v>
      </c>
      <c r="C219" s="69"/>
      <c r="D219" s="47" t="s">
        <v>197</v>
      </c>
      <c r="E219" s="47" t="s">
        <v>198</v>
      </c>
      <c r="F219" s="47" t="s">
        <v>203</v>
      </c>
      <c r="G219" s="47" t="s">
        <v>204</v>
      </c>
      <c r="H219" s="13">
        <v>291000</v>
      </c>
      <c r="I219" s="13">
        <v>112000</v>
      </c>
      <c r="J219" s="14">
        <v>41093.589999999997</v>
      </c>
    </row>
    <row r="220" spans="1:10" ht="27.6" x14ac:dyDescent="0.3">
      <c r="A220" s="47" t="s">
        <v>74</v>
      </c>
      <c r="B220" s="69" t="s">
        <v>2</v>
      </c>
      <c r="C220" s="69"/>
      <c r="D220" s="47" t="s">
        <v>197</v>
      </c>
      <c r="E220" s="47" t="s">
        <v>198</v>
      </c>
      <c r="F220" s="47" t="s">
        <v>205</v>
      </c>
      <c r="G220" s="47" t="s">
        <v>206</v>
      </c>
      <c r="H220" s="13">
        <v>43000</v>
      </c>
      <c r="I220" s="13">
        <v>12000</v>
      </c>
      <c r="J220" s="14">
        <v>1147.77</v>
      </c>
    </row>
    <row r="221" spans="1:10" ht="27.6" x14ac:dyDescent="0.3">
      <c r="A221" s="47" t="s">
        <v>74</v>
      </c>
      <c r="B221" s="69" t="s">
        <v>2</v>
      </c>
      <c r="C221" s="69"/>
      <c r="D221" s="47" t="s">
        <v>197</v>
      </c>
      <c r="E221" s="47" t="s">
        <v>198</v>
      </c>
      <c r="F221" s="47">
        <v>200501</v>
      </c>
      <c r="G221" s="47" t="s">
        <v>287</v>
      </c>
      <c r="H221" s="13">
        <v>0</v>
      </c>
      <c r="I221" s="13">
        <v>0</v>
      </c>
      <c r="J221" s="14">
        <v>0</v>
      </c>
    </row>
    <row r="222" spans="1:10" ht="27.6" x14ac:dyDescent="0.3">
      <c r="A222" s="47" t="s">
        <v>74</v>
      </c>
      <c r="B222" s="69" t="s">
        <v>2</v>
      </c>
      <c r="C222" s="69"/>
      <c r="D222" s="47" t="s">
        <v>197</v>
      </c>
      <c r="E222" s="47" t="s">
        <v>198</v>
      </c>
      <c r="F222" s="47">
        <v>200503</v>
      </c>
      <c r="G222" s="47" t="s">
        <v>246</v>
      </c>
      <c r="H222" s="13">
        <v>0</v>
      </c>
      <c r="I222" s="13">
        <v>0</v>
      </c>
      <c r="J222" s="14">
        <v>0</v>
      </c>
    </row>
    <row r="223" spans="1:10" ht="27.6" x14ac:dyDescent="0.3">
      <c r="A223" s="47" t="s">
        <v>74</v>
      </c>
      <c r="B223" s="69" t="s">
        <v>2</v>
      </c>
      <c r="C223" s="69"/>
      <c r="D223" s="47" t="s">
        <v>197</v>
      </c>
      <c r="E223" s="47" t="s">
        <v>198</v>
      </c>
      <c r="F223" s="47" t="s">
        <v>107</v>
      </c>
      <c r="G223" s="47" t="s">
        <v>108</v>
      </c>
      <c r="H223" s="13">
        <v>52000</v>
      </c>
      <c r="I223" s="13">
        <v>8000</v>
      </c>
      <c r="J223" s="14">
        <v>2336</v>
      </c>
    </row>
    <row r="224" spans="1:10" ht="27.6" x14ac:dyDescent="0.3">
      <c r="A224" s="47" t="s">
        <v>74</v>
      </c>
      <c r="B224" s="69" t="s">
        <v>2</v>
      </c>
      <c r="C224" s="69"/>
      <c r="D224" s="47" t="s">
        <v>197</v>
      </c>
      <c r="E224" s="47" t="s">
        <v>198</v>
      </c>
      <c r="F224" s="47">
        <v>200601</v>
      </c>
      <c r="G224" s="47" t="s">
        <v>110</v>
      </c>
      <c r="H224" s="13">
        <v>4000</v>
      </c>
      <c r="I224" s="13">
        <v>0</v>
      </c>
      <c r="J224" s="14">
        <v>0</v>
      </c>
    </row>
    <row r="225" spans="1:10" ht="27.6" x14ac:dyDescent="0.3">
      <c r="A225" s="47" t="s">
        <v>74</v>
      </c>
      <c r="B225" s="69" t="s">
        <v>2</v>
      </c>
      <c r="C225" s="69"/>
      <c r="D225" s="47" t="s">
        <v>197</v>
      </c>
      <c r="E225" s="47" t="s">
        <v>198</v>
      </c>
      <c r="F225" s="47">
        <v>200602</v>
      </c>
      <c r="G225" s="47" t="s">
        <v>260</v>
      </c>
      <c r="H225" s="13">
        <v>0</v>
      </c>
      <c r="I225" s="13">
        <v>0</v>
      </c>
      <c r="J225" s="14">
        <v>0</v>
      </c>
    </row>
    <row r="226" spans="1:10" ht="27.6" x14ac:dyDescent="0.3">
      <c r="A226" s="47" t="s">
        <v>74</v>
      </c>
      <c r="B226" s="69" t="s">
        <v>2</v>
      </c>
      <c r="C226" s="69"/>
      <c r="D226" s="47" t="s">
        <v>197</v>
      </c>
      <c r="E226" s="47" t="s">
        <v>198</v>
      </c>
      <c r="F226" s="47">
        <v>201100</v>
      </c>
      <c r="G226" s="47" t="s">
        <v>178</v>
      </c>
      <c r="H226" s="13">
        <v>0</v>
      </c>
      <c r="I226" s="13">
        <v>0</v>
      </c>
      <c r="J226" s="14">
        <v>0</v>
      </c>
    </row>
    <row r="227" spans="1:10" ht="27.6" x14ac:dyDescent="0.3">
      <c r="A227" s="47" t="s">
        <v>74</v>
      </c>
      <c r="B227" s="69" t="s">
        <v>2</v>
      </c>
      <c r="C227" s="69"/>
      <c r="D227" s="47" t="s">
        <v>197</v>
      </c>
      <c r="E227" s="47" t="s">
        <v>198</v>
      </c>
      <c r="F227" s="47">
        <v>201300</v>
      </c>
      <c r="G227" s="47" t="s">
        <v>210</v>
      </c>
      <c r="H227" s="13">
        <v>28000</v>
      </c>
      <c r="I227" s="13">
        <v>0</v>
      </c>
      <c r="J227" s="14">
        <v>0</v>
      </c>
    </row>
    <row r="228" spans="1:10" ht="27.6" x14ac:dyDescent="0.3">
      <c r="A228" s="47" t="s">
        <v>74</v>
      </c>
      <c r="B228" s="69" t="s">
        <v>2</v>
      </c>
      <c r="C228" s="69"/>
      <c r="D228" s="47" t="s">
        <v>197</v>
      </c>
      <c r="E228" s="47" t="s">
        <v>198</v>
      </c>
      <c r="F228" s="47">
        <v>201400</v>
      </c>
      <c r="G228" s="47" t="s">
        <v>180</v>
      </c>
      <c r="H228" s="13">
        <v>0</v>
      </c>
      <c r="I228" s="13">
        <v>0</v>
      </c>
      <c r="J228" s="14">
        <v>0</v>
      </c>
    </row>
    <row r="229" spans="1:10" ht="27.6" x14ac:dyDescent="0.3">
      <c r="A229" s="47" t="s">
        <v>74</v>
      </c>
      <c r="B229" s="69" t="s">
        <v>2</v>
      </c>
      <c r="C229" s="69"/>
      <c r="D229" s="47" t="s">
        <v>197</v>
      </c>
      <c r="E229" s="47" t="s">
        <v>198</v>
      </c>
      <c r="F229" s="47">
        <v>203004</v>
      </c>
      <c r="G229" s="47" t="s">
        <v>182</v>
      </c>
      <c r="H229" s="13">
        <v>26000</v>
      </c>
      <c r="I229" s="13">
        <v>0</v>
      </c>
      <c r="J229" s="14">
        <v>0</v>
      </c>
    </row>
    <row r="230" spans="1:10" ht="27.6" x14ac:dyDescent="0.3">
      <c r="A230" s="47" t="s">
        <v>74</v>
      </c>
      <c r="B230" s="69" t="s">
        <v>2</v>
      </c>
      <c r="C230" s="69"/>
      <c r="D230" s="47" t="s">
        <v>197</v>
      </c>
      <c r="E230" s="47" t="s">
        <v>198</v>
      </c>
      <c r="F230" s="47" t="s">
        <v>119</v>
      </c>
      <c r="G230" s="47" t="s">
        <v>120</v>
      </c>
      <c r="H230" s="13">
        <v>595000</v>
      </c>
      <c r="I230" s="13">
        <v>155000</v>
      </c>
      <c r="J230" s="14">
        <v>74066.75</v>
      </c>
    </row>
    <row r="231" spans="1:10" ht="27.6" x14ac:dyDescent="0.3">
      <c r="A231" s="47" t="s">
        <v>74</v>
      </c>
      <c r="B231" s="69" t="s">
        <v>2</v>
      </c>
      <c r="C231" s="69"/>
      <c r="D231" s="47" t="s">
        <v>197</v>
      </c>
      <c r="E231" s="47" t="s">
        <v>198</v>
      </c>
      <c r="F231" s="47" t="s">
        <v>123</v>
      </c>
      <c r="G231" s="47" t="s">
        <v>124</v>
      </c>
      <c r="H231" s="13">
        <v>471000</v>
      </c>
      <c r="I231" s="13">
        <v>182000</v>
      </c>
      <c r="J231" s="14">
        <v>165391</v>
      </c>
    </row>
    <row r="232" spans="1:10" ht="27.6" x14ac:dyDescent="0.3">
      <c r="A232" s="47" t="s">
        <v>74</v>
      </c>
      <c r="B232" s="69" t="s">
        <v>2</v>
      </c>
      <c r="C232" s="69"/>
      <c r="D232" s="47" t="s">
        <v>207</v>
      </c>
      <c r="E232" s="47" t="s">
        <v>208</v>
      </c>
      <c r="F232" s="47" t="s">
        <v>77</v>
      </c>
      <c r="G232" s="47" t="s">
        <v>78</v>
      </c>
      <c r="H232" s="13">
        <v>24991000</v>
      </c>
      <c r="I232" s="13">
        <v>11678000</v>
      </c>
      <c r="J232" s="14">
        <v>8781454</v>
      </c>
    </row>
    <row r="233" spans="1:10" ht="27.6" x14ac:dyDescent="0.3">
      <c r="A233" s="47" t="s">
        <v>74</v>
      </c>
      <c r="B233" s="69" t="s">
        <v>2</v>
      </c>
      <c r="C233" s="69"/>
      <c r="D233" s="47" t="s">
        <v>207</v>
      </c>
      <c r="E233" s="47" t="s">
        <v>208</v>
      </c>
      <c r="F233" s="47" t="s">
        <v>199</v>
      </c>
      <c r="G233" s="47" t="s">
        <v>200</v>
      </c>
      <c r="H233" s="13">
        <v>5511000</v>
      </c>
      <c r="I233" s="13">
        <v>1876000</v>
      </c>
      <c r="J233" s="14">
        <v>1768489</v>
      </c>
    </row>
    <row r="234" spans="1:10" ht="27.6" x14ac:dyDescent="0.3">
      <c r="A234" s="47" t="s">
        <v>74</v>
      </c>
      <c r="B234" s="69" t="s">
        <v>2</v>
      </c>
      <c r="C234" s="69"/>
      <c r="D234" s="47" t="s">
        <v>207</v>
      </c>
      <c r="E234" s="47" t="s">
        <v>208</v>
      </c>
      <c r="F234" s="47" t="s">
        <v>201</v>
      </c>
      <c r="G234" s="47" t="s">
        <v>202</v>
      </c>
      <c r="H234" s="13">
        <v>667000</v>
      </c>
      <c r="I234" s="13">
        <v>228000</v>
      </c>
      <c r="J234" s="14">
        <v>219591</v>
      </c>
    </row>
    <row r="235" spans="1:10" ht="27.6" x14ac:dyDescent="0.3">
      <c r="A235" s="47" t="s">
        <v>74</v>
      </c>
      <c r="B235" s="69" t="s">
        <v>2</v>
      </c>
      <c r="C235" s="69"/>
      <c r="D235" s="47" t="s">
        <v>207</v>
      </c>
      <c r="E235" s="47" t="s">
        <v>208</v>
      </c>
      <c r="F235" s="47" t="s">
        <v>81</v>
      </c>
      <c r="G235" s="47" t="s">
        <v>82</v>
      </c>
      <c r="H235" s="13">
        <v>1000</v>
      </c>
      <c r="I235" s="13">
        <v>0</v>
      </c>
      <c r="J235" s="14">
        <v>0</v>
      </c>
    </row>
    <row r="236" spans="1:10" ht="27.6" x14ac:dyDescent="0.3">
      <c r="A236" s="47" t="s">
        <v>74</v>
      </c>
      <c r="B236" s="69" t="s">
        <v>2</v>
      </c>
      <c r="C236" s="69"/>
      <c r="D236" s="47" t="s">
        <v>207</v>
      </c>
      <c r="E236" s="47" t="s">
        <v>208</v>
      </c>
      <c r="F236" s="47">
        <v>100117</v>
      </c>
      <c r="G236" s="47" t="s">
        <v>234</v>
      </c>
      <c r="H236" s="13">
        <v>2275000</v>
      </c>
      <c r="I236" s="13">
        <v>784000</v>
      </c>
      <c r="J236" s="14">
        <v>729081</v>
      </c>
    </row>
    <row r="237" spans="1:10" ht="27.6" x14ac:dyDescent="0.3">
      <c r="A237" s="47" t="s">
        <v>74</v>
      </c>
      <c r="B237" s="69" t="s">
        <v>2</v>
      </c>
      <c r="C237" s="69"/>
      <c r="D237" s="47" t="s">
        <v>207</v>
      </c>
      <c r="E237" s="47" t="s">
        <v>208</v>
      </c>
      <c r="F237" s="47">
        <v>100130</v>
      </c>
      <c r="G237" s="47" t="s">
        <v>84</v>
      </c>
      <c r="H237" s="13">
        <v>0</v>
      </c>
      <c r="I237" s="13">
        <v>0</v>
      </c>
      <c r="J237" s="14">
        <v>0</v>
      </c>
    </row>
    <row r="238" spans="1:10" ht="27.6" x14ac:dyDescent="0.3">
      <c r="A238" s="47" t="s">
        <v>74</v>
      </c>
      <c r="B238" s="69" t="s">
        <v>2</v>
      </c>
      <c r="C238" s="69"/>
      <c r="D238" s="47" t="s">
        <v>207</v>
      </c>
      <c r="E238" s="47" t="s">
        <v>208</v>
      </c>
      <c r="F238" s="47">
        <v>100206</v>
      </c>
      <c r="G238" s="47" t="s">
        <v>283</v>
      </c>
      <c r="H238" s="13">
        <v>0</v>
      </c>
      <c r="I238" s="13">
        <v>0</v>
      </c>
      <c r="J238" s="14">
        <v>0</v>
      </c>
    </row>
    <row r="239" spans="1:10" ht="27.6" x14ac:dyDescent="0.3">
      <c r="A239" s="47" t="s">
        <v>74</v>
      </c>
      <c r="B239" s="69" t="s">
        <v>2</v>
      </c>
      <c r="C239" s="69"/>
      <c r="D239" s="47" t="s">
        <v>207</v>
      </c>
      <c r="E239" s="47" t="s">
        <v>208</v>
      </c>
      <c r="F239" s="47" t="s">
        <v>89</v>
      </c>
      <c r="G239" s="47" t="s">
        <v>90</v>
      </c>
      <c r="H239" s="13">
        <v>770000</v>
      </c>
      <c r="I239" s="13">
        <v>260000</v>
      </c>
      <c r="J239" s="14">
        <v>255282</v>
      </c>
    </row>
    <row r="240" spans="1:10" ht="27.6" x14ac:dyDescent="0.3">
      <c r="A240" s="47" t="s">
        <v>74</v>
      </c>
      <c r="B240" s="69" t="s">
        <v>2</v>
      </c>
      <c r="C240" s="69"/>
      <c r="D240" s="47" t="s">
        <v>207</v>
      </c>
      <c r="E240" s="47" t="s">
        <v>208</v>
      </c>
      <c r="F240" s="47" t="s">
        <v>91</v>
      </c>
      <c r="G240" s="47" t="s">
        <v>92</v>
      </c>
      <c r="H240" s="13">
        <v>23000</v>
      </c>
      <c r="I240" s="13">
        <v>18000</v>
      </c>
      <c r="J240" s="14">
        <v>9579.0300000000007</v>
      </c>
    </row>
    <row r="241" spans="1:10" ht="27.6" x14ac:dyDescent="0.3">
      <c r="A241" s="47" t="s">
        <v>74</v>
      </c>
      <c r="B241" s="69" t="s">
        <v>2</v>
      </c>
      <c r="C241" s="69"/>
      <c r="D241" s="47" t="s">
        <v>207</v>
      </c>
      <c r="E241" s="47" t="s">
        <v>208</v>
      </c>
      <c r="F241" s="47" t="s">
        <v>175</v>
      </c>
      <c r="G241" s="47" t="s">
        <v>176</v>
      </c>
      <c r="H241" s="13">
        <v>97000</v>
      </c>
      <c r="I241" s="13">
        <v>29000</v>
      </c>
      <c r="J241" s="14">
        <v>19463.05</v>
      </c>
    </row>
    <row r="242" spans="1:10" ht="27.6" x14ac:dyDescent="0.3">
      <c r="A242" s="47" t="s">
        <v>74</v>
      </c>
      <c r="B242" s="69" t="s">
        <v>2</v>
      </c>
      <c r="C242" s="69"/>
      <c r="D242" s="47" t="s">
        <v>207</v>
      </c>
      <c r="E242" s="47" t="s">
        <v>208</v>
      </c>
      <c r="F242" s="47" t="s">
        <v>93</v>
      </c>
      <c r="G242" s="47" t="s">
        <v>94</v>
      </c>
      <c r="H242" s="13">
        <v>509000</v>
      </c>
      <c r="I242" s="13">
        <v>296000</v>
      </c>
      <c r="J242" s="14">
        <v>141705.66</v>
      </c>
    </row>
    <row r="243" spans="1:10" ht="27.6" x14ac:dyDescent="0.3">
      <c r="A243" s="47" t="s">
        <v>74</v>
      </c>
      <c r="B243" s="69" t="s">
        <v>2</v>
      </c>
      <c r="C243" s="69"/>
      <c r="D243" s="47" t="s">
        <v>207</v>
      </c>
      <c r="E243" s="47" t="s">
        <v>208</v>
      </c>
      <c r="F243" s="47" t="s">
        <v>95</v>
      </c>
      <c r="G243" s="47" t="s">
        <v>96</v>
      </c>
      <c r="H243" s="13">
        <v>190000</v>
      </c>
      <c r="I243" s="13">
        <v>86000</v>
      </c>
      <c r="J243" s="14">
        <v>55649.98</v>
      </c>
    </row>
    <row r="244" spans="1:10" ht="27.6" x14ac:dyDescent="0.3">
      <c r="A244" s="47" t="s">
        <v>74</v>
      </c>
      <c r="B244" s="69" t="s">
        <v>2</v>
      </c>
      <c r="C244" s="69"/>
      <c r="D244" s="47" t="s">
        <v>207</v>
      </c>
      <c r="E244" s="47" t="s">
        <v>208</v>
      </c>
      <c r="F244" s="47">
        <v>200105</v>
      </c>
      <c r="G244" s="47" t="s">
        <v>238</v>
      </c>
      <c r="H244" s="13">
        <v>67000</v>
      </c>
      <c r="I244" s="13">
        <v>27000</v>
      </c>
      <c r="J244" s="14">
        <v>13564.4</v>
      </c>
    </row>
    <row r="245" spans="1:10" ht="27.6" x14ac:dyDescent="0.3">
      <c r="A245" s="47" t="s">
        <v>74</v>
      </c>
      <c r="B245" s="69" t="s">
        <v>2</v>
      </c>
      <c r="C245" s="69"/>
      <c r="D245" s="47" t="s">
        <v>207</v>
      </c>
      <c r="E245" s="47" t="s">
        <v>208</v>
      </c>
      <c r="F245" s="47">
        <v>200106</v>
      </c>
      <c r="G245" s="47" t="s">
        <v>98</v>
      </c>
      <c r="H245" s="13">
        <v>0</v>
      </c>
      <c r="I245" s="13">
        <v>0</v>
      </c>
      <c r="J245" s="14">
        <v>0</v>
      </c>
    </row>
    <row r="246" spans="1:10" ht="27.6" x14ac:dyDescent="0.3">
      <c r="A246" s="47" t="s">
        <v>74</v>
      </c>
      <c r="B246" s="69" t="s">
        <v>2</v>
      </c>
      <c r="C246" s="69"/>
      <c r="D246" s="47" t="s">
        <v>207</v>
      </c>
      <c r="E246" s="47" t="s">
        <v>208</v>
      </c>
      <c r="F246" s="47" t="s">
        <v>99</v>
      </c>
      <c r="G246" s="47" t="s">
        <v>100</v>
      </c>
      <c r="H246" s="13">
        <v>1000</v>
      </c>
      <c r="I246" s="13">
        <v>1000</v>
      </c>
      <c r="J246" s="14">
        <v>0</v>
      </c>
    </row>
    <row r="247" spans="1:10" ht="27.6" x14ac:dyDescent="0.3">
      <c r="A247" s="47" t="s">
        <v>74</v>
      </c>
      <c r="B247" s="69" t="s">
        <v>2</v>
      </c>
      <c r="C247" s="69"/>
      <c r="D247" s="47" t="s">
        <v>207</v>
      </c>
      <c r="E247" s="47" t="s">
        <v>208</v>
      </c>
      <c r="F247" s="47" t="s">
        <v>101</v>
      </c>
      <c r="G247" s="47" t="s">
        <v>102</v>
      </c>
      <c r="H247" s="13">
        <v>112000</v>
      </c>
      <c r="I247" s="13">
        <v>60000</v>
      </c>
      <c r="J247" s="14">
        <v>47044.39</v>
      </c>
    </row>
    <row r="248" spans="1:10" ht="41.4" x14ac:dyDescent="0.3">
      <c r="A248" s="47" t="s">
        <v>74</v>
      </c>
      <c r="B248" s="69" t="s">
        <v>2</v>
      </c>
      <c r="C248" s="69"/>
      <c r="D248" s="47" t="s">
        <v>207</v>
      </c>
      <c r="E248" s="47" t="s">
        <v>208</v>
      </c>
      <c r="F248" s="47" t="s">
        <v>105</v>
      </c>
      <c r="G248" s="47" t="s">
        <v>106</v>
      </c>
      <c r="H248" s="13">
        <v>500000</v>
      </c>
      <c r="I248" s="13">
        <v>146000</v>
      </c>
      <c r="J248" s="14">
        <v>103338.46</v>
      </c>
    </row>
    <row r="249" spans="1:10" ht="27.6" x14ac:dyDescent="0.3">
      <c r="A249" s="47" t="s">
        <v>74</v>
      </c>
      <c r="B249" s="69" t="s">
        <v>2</v>
      </c>
      <c r="C249" s="69"/>
      <c r="D249" s="47" t="s">
        <v>207</v>
      </c>
      <c r="E249" s="47" t="s">
        <v>208</v>
      </c>
      <c r="F249" s="47" t="s">
        <v>163</v>
      </c>
      <c r="G249" s="47" t="s">
        <v>164</v>
      </c>
      <c r="H249" s="13">
        <v>100000</v>
      </c>
      <c r="I249" s="13">
        <v>15000</v>
      </c>
      <c r="J249" s="14">
        <v>5132.92</v>
      </c>
    </row>
    <row r="250" spans="1:10" ht="27.6" x14ac:dyDescent="0.3">
      <c r="A250" s="47" t="s">
        <v>74</v>
      </c>
      <c r="B250" s="69" t="s">
        <v>2</v>
      </c>
      <c r="C250" s="69"/>
      <c r="D250" s="47" t="s">
        <v>207</v>
      </c>
      <c r="E250" s="47" t="s">
        <v>208</v>
      </c>
      <c r="F250" s="47" t="s">
        <v>165</v>
      </c>
      <c r="G250" s="47" t="s">
        <v>166</v>
      </c>
      <c r="H250" s="13">
        <v>1210000</v>
      </c>
      <c r="I250" s="13">
        <v>401000</v>
      </c>
      <c r="J250" s="14">
        <v>173840.46</v>
      </c>
    </row>
    <row r="251" spans="1:10" ht="27.6" x14ac:dyDescent="0.3">
      <c r="A251" s="47" t="s">
        <v>74</v>
      </c>
      <c r="B251" s="69" t="s">
        <v>2</v>
      </c>
      <c r="C251" s="69"/>
      <c r="D251" s="47" t="s">
        <v>207</v>
      </c>
      <c r="E251" s="47" t="s">
        <v>208</v>
      </c>
      <c r="F251" s="47" t="s">
        <v>203</v>
      </c>
      <c r="G251" s="47" t="s">
        <v>204</v>
      </c>
      <c r="H251" s="13">
        <v>68000</v>
      </c>
      <c r="I251" s="13">
        <v>33000</v>
      </c>
      <c r="J251" s="14">
        <v>17902.05</v>
      </c>
    </row>
    <row r="252" spans="1:10" ht="27.6" x14ac:dyDescent="0.3">
      <c r="A252" s="47" t="s">
        <v>74</v>
      </c>
      <c r="B252" s="69" t="s">
        <v>2</v>
      </c>
      <c r="C252" s="69"/>
      <c r="D252" s="47" t="s">
        <v>207</v>
      </c>
      <c r="E252" s="47" t="s">
        <v>208</v>
      </c>
      <c r="F252" s="47" t="s">
        <v>205</v>
      </c>
      <c r="G252" s="47" t="s">
        <v>206</v>
      </c>
      <c r="H252" s="13">
        <v>7000</v>
      </c>
      <c r="I252" s="13">
        <v>5000</v>
      </c>
      <c r="J252" s="14">
        <v>289.91000000000003</v>
      </c>
    </row>
    <row r="253" spans="1:10" ht="27.6" x14ac:dyDescent="0.3">
      <c r="A253" s="47" t="s">
        <v>74</v>
      </c>
      <c r="B253" s="69" t="s">
        <v>2</v>
      </c>
      <c r="C253" s="69"/>
      <c r="D253" s="47" t="s">
        <v>207</v>
      </c>
      <c r="E253" s="47" t="s">
        <v>208</v>
      </c>
      <c r="F253" s="47">
        <v>200501</v>
      </c>
      <c r="G253" s="47" t="s">
        <v>287</v>
      </c>
      <c r="H253" s="13">
        <v>0</v>
      </c>
      <c r="I253" s="13">
        <v>0</v>
      </c>
      <c r="J253" s="14">
        <v>0</v>
      </c>
    </row>
    <row r="254" spans="1:10" ht="27.6" x14ac:dyDescent="0.3">
      <c r="A254" s="47" t="s">
        <v>74</v>
      </c>
      <c r="B254" s="69" t="s">
        <v>2</v>
      </c>
      <c r="C254" s="69"/>
      <c r="D254" s="47" t="s">
        <v>207</v>
      </c>
      <c r="E254" s="47" t="s">
        <v>208</v>
      </c>
      <c r="F254" s="47">
        <v>200503</v>
      </c>
      <c r="G254" s="47" t="s">
        <v>246</v>
      </c>
      <c r="H254" s="13">
        <v>0</v>
      </c>
      <c r="I254" s="13">
        <v>0</v>
      </c>
      <c r="J254" s="14">
        <v>5120.88</v>
      </c>
    </row>
    <row r="255" spans="1:10" ht="27.6" x14ac:dyDescent="0.3">
      <c r="A255" s="47" t="s">
        <v>74</v>
      </c>
      <c r="B255" s="69" t="s">
        <v>2</v>
      </c>
      <c r="C255" s="69"/>
      <c r="D255" s="47" t="s">
        <v>207</v>
      </c>
      <c r="E255" s="47" t="s">
        <v>208</v>
      </c>
      <c r="F255" s="47">
        <v>200530</v>
      </c>
      <c r="G255" s="47" t="s">
        <v>108</v>
      </c>
      <c r="H255" s="13">
        <v>42000</v>
      </c>
      <c r="I255" s="13">
        <v>8000</v>
      </c>
      <c r="J255" s="14">
        <v>0</v>
      </c>
    </row>
    <row r="256" spans="1:10" ht="27.6" x14ac:dyDescent="0.3">
      <c r="A256" s="47" t="s">
        <v>74</v>
      </c>
      <c r="B256" s="69" t="s">
        <v>2</v>
      </c>
      <c r="C256" s="69"/>
      <c r="D256" s="47" t="s">
        <v>207</v>
      </c>
      <c r="E256" s="47" t="s">
        <v>208</v>
      </c>
      <c r="F256" s="47">
        <v>200601</v>
      </c>
      <c r="G256" s="47" t="s">
        <v>110</v>
      </c>
      <c r="H256" s="13">
        <v>8000</v>
      </c>
      <c r="I256" s="13">
        <v>0</v>
      </c>
      <c r="J256" s="14">
        <v>0</v>
      </c>
    </row>
    <row r="257" spans="1:10" ht="27.6" x14ac:dyDescent="0.3">
      <c r="A257" s="47" t="s">
        <v>74</v>
      </c>
      <c r="B257" s="69" t="s">
        <v>2</v>
      </c>
      <c r="C257" s="69"/>
      <c r="D257" s="47" t="s">
        <v>207</v>
      </c>
      <c r="E257" s="47" t="s">
        <v>208</v>
      </c>
      <c r="F257" s="47">
        <v>200602</v>
      </c>
      <c r="G257" s="47" t="s">
        <v>260</v>
      </c>
      <c r="H257" s="13">
        <v>0</v>
      </c>
      <c r="I257" s="13">
        <v>0</v>
      </c>
      <c r="J257" s="14">
        <v>0</v>
      </c>
    </row>
    <row r="258" spans="1:10" ht="27.6" x14ac:dyDescent="0.3">
      <c r="A258" s="47" t="s">
        <v>74</v>
      </c>
      <c r="B258" s="69" t="s">
        <v>2</v>
      </c>
      <c r="C258" s="69"/>
      <c r="D258" s="47" t="s">
        <v>207</v>
      </c>
      <c r="E258" s="47" t="s">
        <v>208</v>
      </c>
      <c r="F258" s="47">
        <v>201100</v>
      </c>
      <c r="G258" s="47" t="s">
        <v>178</v>
      </c>
      <c r="H258" s="13">
        <v>0</v>
      </c>
      <c r="I258" s="13">
        <v>0</v>
      </c>
      <c r="J258" s="14">
        <v>0</v>
      </c>
    </row>
    <row r="259" spans="1:10" ht="27.6" x14ac:dyDescent="0.3">
      <c r="A259" s="47" t="s">
        <v>74</v>
      </c>
      <c r="B259" s="69" t="s">
        <v>2</v>
      </c>
      <c r="C259" s="69"/>
      <c r="D259" s="47" t="s">
        <v>207</v>
      </c>
      <c r="E259" s="47" t="s">
        <v>208</v>
      </c>
      <c r="F259" s="47" t="s">
        <v>209</v>
      </c>
      <c r="G259" s="47" t="s">
        <v>210</v>
      </c>
      <c r="H259" s="13">
        <v>68000</v>
      </c>
      <c r="I259" s="13">
        <v>0</v>
      </c>
      <c r="J259" s="14">
        <v>0</v>
      </c>
    </row>
    <row r="260" spans="1:10" ht="27.6" x14ac:dyDescent="0.3">
      <c r="A260" s="47" t="s">
        <v>74</v>
      </c>
      <c r="B260" s="69" t="s">
        <v>2</v>
      </c>
      <c r="C260" s="69"/>
      <c r="D260" s="47" t="s">
        <v>207</v>
      </c>
      <c r="E260" s="47" t="s">
        <v>208</v>
      </c>
      <c r="F260" s="47">
        <v>201400</v>
      </c>
      <c r="G260" s="47" t="s">
        <v>180</v>
      </c>
      <c r="H260" s="13">
        <v>3000</v>
      </c>
      <c r="I260" s="13">
        <v>0</v>
      </c>
      <c r="J260" s="14">
        <v>0</v>
      </c>
    </row>
    <row r="261" spans="1:10" ht="27.6" x14ac:dyDescent="0.3">
      <c r="A261" s="47" t="s">
        <v>74</v>
      </c>
      <c r="B261" s="69" t="s">
        <v>2</v>
      </c>
      <c r="C261" s="69"/>
      <c r="D261" s="47" t="s">
        <v>207</v>
      </c>
      <c r="E261" s="47" t="s">
        <v>208</v>
      </c>
      <c r="F261" s="47" t="s">
        <v>119</v>
      </c>
      <c r="G261" s="47" t="s">
        <v>120</v>
      </c>
      <c r="H261" s="13">
        <v>677500</v>
      </c>
      <c r="I261" s="13">
        <v>242500</v>
      </c>
      <c r="J261" s="14">
        <v>151315.41</v>
      </c>
    </row>
    <row r="262" spans="1:10" ht="27.6" x14ac:dyDescent="0.3">
      <c r="A262" s="58" t="s">
        <v>74</v>
      </c>
      <c r="B262" s="69" t="s">
        <v>2</v>
      </c>
      <c r="C262" s="69"/>
      <c r="D262" s="58" t="s">
        <v>207</v>
      </c>
      <c r="E262" s="58" t="s">
        <v>208</v>
      </c>
      <c r="F262" s="58">
        <v>591100</v>
      </c>
      <c r="G262" s="58" t="s">
        <v>285</v>
      </c>
      <c r="H262" s="13">
        <v>912000</v>
      </c>
      <c r="I262" s="13">
        <v>0</v>
      </c>
      <c r="J262" s="14">
        <v>0</v>
      </c>
    </row>
    <row r="263" spans="1:10" ht="27.6" x14ac:dyDescent="0.3">
      <c r="A263" s="47" t="s">
        <v>74</v>
      </c>
      <c r="B263" s="69" t="s">
        <v>2</v>
      </c>
      <c r="C263" s="69"/>
      <c r="D263" s="47" t="s">
        <v>207</v>
      </c>
      <c r="E263" s="47" t="s">
        <v>208</v>
      </c>
      <c r="F263" s="47" t="s">
        <v>123</v>
      </c>
      <c r="G263" s="47" t="s">
        <v>124</v>
      </c>
      <c r="H263" s="13">
        <v>335500</v>
      </c>
      <c r="I263" s="13">
        <v>178000</v>
      </c>
      <c r="J263" s="14">
        <v>170448</v>
      </c>
    </row>
    <row r="264" spans="1:10" ht="69" x14ac:dyDescent="0.3">
      <c r="A264" s="47" t="s">
        <v>74</v>
      </c>
      <c r="B264" s="69" t="s">
        <v>2</v>
      </c>
      <c r="C264" s="69"/>
      <c r="D264" s="47" t="s">
        <v>207</v>
      </c>
      <c r="E264" s="47" t="s">
        <v>208</v>
      </c>
      <c r="F264" s="47" t="s">
        <v>125</v>
      </c>
      <c r="G264" s="47" t="s">
        <v>126</v>
      </c>
      <c r="H264" s="13">
        <v>0</v>
      </c>
      <c r="I264" s="13">
        <v>0</v>
      </c>
      <c r="J264" s="14">
        <v>-582231</v>
      </c>
    </row>
    <row r="265" spans="1:10" ht="41.4" x14ac:dyDescent="0.3">
      <c r="A265" s="47" t="s">
        <v>74</v>
      </c>
      <c r="B265" s="69" t="s">
        <v>2</v>
      </c>
      <c r="C265" s="69"/>
      <c r="D265" s="47" t="s">
        <v>211</v>
      </c>
      <c r="E265" s="47" t="s">
        <v>212</v>
      </c>
      <c r="F265" s="47" t="s">
        <v>77</v>
      </c>
      <c r="G265" s="47" t="s">
        <v>78</v>
      </c>
      <c r="H265" s="13">
        <v>7996000</v>
      </c>
      <c r="I265" s="13">
        <v>2936000</v>
      </c>
      <c r="J265" s="14">
        <v>2759355</v>
      </c>
    </row>
    <row r="266" spans="1:10" ht="41.4" x14ac:dyDescent="0.3">
      <c r="A266" s="47" t="s">
        <v>74</v>
      </c>
      <c r="B266" s="69" t="s">
        <v>2</v>
      </c>
      <c r="C266" s="69"/>
      <c r="D266" s="47" t="s">
        <v>211</v>
      </c>
      <c r="E266" s="47" t="s">
        <v>212</v>
      </c>
      <c r="F266" s="47" t="s">
        <v>199</v>
      </c>
      <c r="G266" s="47" t="s">
        <v>200</v>
      </c>
      <c r="H266" s="13">
        <v>752000</v>
      </c>
      <c r="I266" s="13">
        <v>270000</v>
      </c>
      <c r="J266" s="14">
        <v>245466</v>
      </c>
    </row>
    <row r="267" spans="1:10" ht="41.4" x14ac:dyDescent="0.3">
      <c r="A267" s="47" t="s">
        <v>74</v>
      </c>
      <c r="B267" s="69" t="s">
        <v>2</v>
      </c>
      <c r="C267" s="69"/>
      <c r="D267" s="47" t="s">
        <v>211</v>
      </c>
      <c r="E267" s="47" t="s">
        <v>212</v>
      </c>
      <c r="F267" s="47" t="s">
        <v>79</v>
      </c>
      <c r="G267" s="47" t="s">
        <v>80</v>
      </c>
      <c r="H267" s="13">
        <v>291000</v>
      </c>
      <c r="I267" s="13">
        <v>91000</v>
      </c>
      <c r="J267" s="14">
        <v>65076</v>
      </c>
    </row>
    <row r="268" spans="1:10" ht="41.4" x14ac:dyDescent="0.3">
      <c r="A268" s="47" t="s">
        <v>74</v>
      </c>
      <c r="B268" s="69" t="s">
        <v>2</v>
      </c>
      <c r="C268" s="69"/>
      <c r="D268" s="47" t="s">
        <v>211</v>
      </c>
      <c r="E268" s="47" t="s">
        <v>212</v>
      </c>
      <c r="F268" s="47" t="s">
        <v>81</v>
      </c>
      <c r="G268" s="47" t="s">
        <v>82</v>
      </c>
      <c r="H268" s="13">
        <v>1000</v>
      </c>
      <c r="I268" s="13">
        <v>0</v>
      </c>
      <c r="J268" s="14">
        <v>0</v>
      </c>
    </row>
    <row r="269" spans="1:10" ht="41.4" x14ac:dyDescent="0.3">
      <c r="A269" s="47" t="s">
        <v>74</v>
      </c>
      <c r="B269" s="69" t="s">
        <v>2</v>
      </c>
      <c r="C269" s="69"/>
      <c r="D269" s="47" t="s">
        <v>211</v>
      </c>
      <c r="E269" s="47" t="s">
        <v>212</v>
      </c>
      <c r="F269" s="47">
        <v>100117</v>
      </c>
      <c r="G269" s="47" t="s">
        <v>234</v>
      </c>
      <c r="H269" s="13">
        <v>359000</v>
      </c>
      <c r="I269" s="13">
        <v>130000</v>
      </c>
      <c r="J269" s="14">
        <v>117384</v>
      </c>
    </row>
    <row r="270" spans="1:10" ht="41.4" x14ac:dyDescent="0.3">
      <c r="A270" s="47" t="s">
        <v>74</v>
      </c>
      <c r="B270" s="69" t="s">
        <v>2</v>
      </c>
      <c r="C270" s="69"/>
      <c r="D270" s="47" t="s">
        <v>211</v>
      </c>
      <c r="E270" s="47" t="s">
        <v>212</v>
      </c>
      <c r="F270" s="47">
        <v>100130</v>
      </c>
      <c r="G270" s="47" t="s">
        <v>84</v>
      </c>
      <c r="H270" s="13">
        <v>0</v>
      </c>
      <c r="I270" s="13">
        <v>0</v>
      </c>
      <c r="J270" s="14">
        <v>0</v>
      </c>
    </row>
    <row r="271" spans="1:10" ht="41.4" x14ac:dyDescent="0.3">
      <c r="A271" s="47" t="s">
        <v>74</v>
      </c>
      <c r="B271" s="69" t="s">
        <v>2</v>
      </c>
      <c r="C271" s="69"/>
      <c r="D271" s="47" t="s">
        <v>211</v>
      </c>
      <c r="E271" s="47" t="s">
        <v>212</v>
      </c>
      <c r="F271" s="47">
        <v>100206</v>
      </c>
      <c r="G271" s="47" t="s">
        <v>283</v>
      </c>
      <c r="H271" s="13">
        <v>0</v>
      </c>
      <c r="I271" s="13">
        <v>0</v>
      </c>
      <c r="J271" s="14">
        <v>0</v>
      </c>
    </row>
    <row r="272" spans="1:10" ht="41.4" x14ac:dyDescent="0.3">
      <c r="A272" s="47" t="s">
        <v>74</v>
      </c>
      <c r="B272" s="69" t="s">
        <v>2</v>
      </c>
      <c r="C272" s="69"/>
      <c r="D272" s="47" t="s">
        <v>211</v>
      </c>
      <c r="E272" s="47" t="s">
        <v>212</v>
      </c>
      <c r="F272" s="47" t="s">
        <v>89</v>
      </c>
      <c r="G272" s="47" t="s">
        <v>90</v>
      </c>
      <c r="H272" s="13">
        <v>216000</v>
      </c>
      <c r="I272" s="13">
        <v>75000</v>
      </c>
      <c r="J272" s="14">
        <v>71120</v>
      </c>
    </row>
    <row r="273" spans="1:10" ht="41.4" x14ac:dyDescent="0.3">
      <c r="A273" s="47" t="s">
        <v>74</v>
      </c>
      <c r="B273" s="69" t="s">
        <v>2</v>
      </c>
      <c r="C273" s="69"/>
      <c r="D273" s="47" t="s">
        <v>211</v>
      </c>
      <c r="E273" s="47" t="s">
        <v>212</v>
      </c>
      <c r="F273" s="47">
        <v>200101</v>
      </c>
      <c r="G273" s="47" t="s">
        <v>92</v>
      </c>
      <c r="H273" s="13">
        <v>100000</v>
      </c>
      <c r="I273" s="13">
        <v>15000</v>
      </c>
      <c r="J273" s="14">
        <v>13066.72</v>
      </c>
    </row>
    <row r="274" spans="1:10" ht="41.4" x14ac:dyDescent="0.3">
      <c r="A274" s="47" t="s">
        <v>74</v>
      </c>
      <c r="B274" s="69" t="s">
        <v>2</v>
      </c>
      <c r="C274" s="69"/>
      <c r="D274" s="47" t="s">
        <v>211</v>
      </c>
      <c r="E274" s="47" t="s">
        <v>212</v>
      </c>
      <c r="F274" s="47" t="s">
        <v>175</v>
      </c>
      <c r="G274" s="47" t="s">
        <v>176</v>
      </c>
      <c r="H274" s="13">
        <v>40000</v>
      </c>
      <c r="I274" s="13">
        <v>5000</v>
      </c>
      <c r="J274" s="14">
        <v>2165.5700000000002</v>
      </c>
    </row>
    <row r="275" spans="1:10" ht="41.4" x14ac:dyDescent="0.3">
      <c r="A275" s="47" t="s">
        <v>74</v>
      </c>
      <c r="B275" s="69" t="s">
        <v>2</v>
      </c>
      <c r="C275" s="69"/>
      <c r="D275" s="47" t="s">
        <v>211</v>
      </c>
      <c r="E275" s="47" t="s">
        <v>212</v>
      </c>
      <c r="F275" s="47" t="s">
        <v>93</v>
      </c>
      <c r="G275" s="47" t="s">
        <v>94</v>
      </c>
      <c r="H275" s="13">
        <v>40000</v>
      </c>
      <c r="I275" s="13">
        <v>15000</v>
      </c>
      <c r="J275" s="14">
        <v>8791.66</v>
      </c>
    </row>
    <row r="276" spans="1:10" ht="41.4" x14ac:dyDescent="0.3">
      <c r="A276" s="47" t="s">
        <v>74</v>
      </c>
      <c r="B276" s="69" t="s">
        <v>2</v>
      </c>
      <c r="C276" s="69"/>
      <c r="D276" s="47" t="s">
        <v>211</v>
      </c>
      <c r="E276" s="47" t="s">
        <v>212</v>
      </c>
      <c r="F276" s="47" t="s">
        <v>95</v>
      </c>
      <c r="G276" s="47" t="s">
        <v>96</v>
      </c>
      <c r="H276" s="13">
        <v>35000</v>
      </c>
      <c r="I276" s="13">
        <v>15000</v>
      </c>
      <c r="J276" s="14">
        <v>11225.57</v>
      </c>
    </row>
    <row r="277" spans="1:10" ht="41.4" x14ac:dyDescent="0.3">
      <c r="A277" s="47" t="s">
        <v>74</v>
      </c>
      <c r="B277" s="69" t="s">
        <v>2</v>
      </c>
      <c r="C277" s="69"/>
      <c r="D277" s="47" t="s">
        <v>211</v>
      </c>
      <c r="E277" s="47" t="s">
        <v>212</v>
      </c>
      <c r="F277" s="47">
        <v>200105</v>
      </c>
      <c r="G277" s="47" t="s">
        <v>238</v>
      </c>
      <c r="H277" s="13">
        <v>10000</v>
      </c>
      <c r="I277" s="13">
        <v>3000</v>
      </c>
      <c r="J277" s="14">
        <v>400.03</v>
      </c>
    </row>
    <row r="278" spans="1:10" ht="41.4" x14ac:dyDescent="0.3">
      <c r="A278" s="47" t="s">
        <v>74</v>
      </c>
      <c r="B278" s="69" t="s">
        <v>2</v>
      </c>
      <c r="C278" s="69"/>
      <c r="D278" s="47" t="s">
        <v>211</v>
      </c>
      <c r="E278" s="47" t="s">
        <v>212</v>
      </c>
      <c r="F278" s="47" t="s">
        <v>99</v>
      </c>
      <c r="G278" s="47" t="s">
        <v>100</v>
      </c>
      <c r="H278" s="13">
        <v>1000</v>
      </c>
      <c r="I278" s="13">
        <v>1000</v>
      </c>
      <c r="J278" s="14">
        <v>327.8</v>
      </c>
    </row>
    <row r="279" spans="1:10" ht="41.4" x14ac:dyDescent="0.3">
      <c r="A279" s="47" t="s">
        <v>74</v>
      </c>
      <c r="B279" s="69" t="s">
        <v>2</v>
      </c>
      <c r="C279" s="69"/>
      <c r="D279" s="47" t="s">
        <v>211</v>
      </c>
      <c r="E279" s="47" t="s">
        <v>212</v>
      </c>
      <c r="F279" s="47" t="s">
        <v>101</v>
      </c>
      <c r="G279" s="47" t="s">
        <v>102</v>
      </c>
      <c r="H279" s="13">
        <v>170000</v>
      </c>
      <c r="I279" s="13">
        <v>60000</v>
      </c>
      <c r="J279" s="14">
        <v>38894.07</v>
      </c>
    </row>
    <row r="280" spans="1:10" ht="41.4" x14ac:dyDescent="0.3">
      <c r="A280" s="47" t="s">
        <v>74</v>
      </c>
      <c r="B280" s="69" t="s">
        <v>2</v>
      </c>
      <c r="C280" s="69"/>
      <c r="D280" s="47" t="s">
        <v>211</v>
      </c>
      <c r="E280" s="47" t="s">
        <v>212</v>
      </c>
      <c r="F280" s="47" t="s">
        <v>105</v>
      </c>
      <c r="G280" s="47" t="s">
        <v>106</v>
      </c>
      <c r="H280" s="13">
        <v>200000</v>
      </c>
      <c r="I280" s="13">
        <v>59000</v>
      </c>
      <c r="J280" s="14">
        <v>64576.21</v>
      </c>
    </row>
    <row r="281" spans="1:10" ht="41.4" x14ac:dyDescent="0.3">
      <c r="A281" s="47" t="s">
        <v>74</v>
      </c>
      <c r="B281" s="69" t="s">
        <v>2</v>
      </c>
      <c r="C281" s="69"/>
      <c r="D281" s="47" t="s">
        <v>211</v>
      </c>
      <c r="E281" s="47" t="s">
        <v>212</v>
      </c>
      <c r="F281" s="47" t="s">
        <v>163</v>
      </c>
      <c r="G281" s="47" t="s">
        <v>164</v>
      </c>
      <c r="H281" s="13">
        <v>10000</v>
      </c>
      <c r="I281" s="13">
        <v>8000</v>
      </c>
      <c r="J281" s="14">
        <v>4687.95</v>
      </c>
    </row>
    <row r="282" spans="1:10" ht="41.4" x14ac:dyDescent="0.3">
      <c r="A282" s="47" t="s">
        <v>74</v>
      </c>
      <c r="B282" s="69" t="s">
        <v>2</v>
      </c>
      <c r="C282" s="69"/>
      <c r="D282" s="47" t="s">
        <v>211</v>
      </c>
      <c r="E282" s="47" t="s">
        <v>212</v>
      </c>
      <c r="F282" s="47">
        <v>200401</v>
      </c>
      <c r="G282" s="47" t="s">
        <v>204</v>
      </c>
      <c r="H282" s="13">
        <v>0</v>
      </c>
      <c r="I282" s="13">
        <v>0</v>
      </c>
      <c r="J282" s="14">
        <v>0</v>
      </c>
    </row>
    <row r="283" spans="1:10" ht="41.4" x14ac:dyDescent="0.3">
      <c r="A283" s="47" t="s">
        <v>74</v>
      </c>
      <c r="B283" s="69" t="s">
        <v>2</v>
      </c>
      <c r="C283" s="69"/>
      <c r="D283" s="47" t="s">
        <v>211</v>
      </c>
      <c r="E283" s="47" t="s">
        <v>212</v>
      </c>
      <c r="F283" s="47">
        <v>200530</v>
      </c>
      <c r="G283" s="47" t="s">
        <v>108</v>
      </c>
      <c r="H283" s="13">
        <v>20000</v>
      </c>
      <c r="I283" s="13">
        <v>3000</v>
      </c>
      <c r="J283" s="14">
        <v>1969.45</v>
      </c>
    </row>
    <row r="284" spans="1:10" ht="41.4" x14ac:dyDescent="0.3">
      <c r="A284" s="47" t="s">
        <v>74</v>
      </c>
      <c r="B284" s="69" t="s">
        <v>2</v>
      </c>
      <c r="C284" s="69"/>
      <c r="D284" s="47" t="s">
        <v>211</v>
      </c>
      <c r="E284" s="47" t="s">
        <v>212</v>
      </c>
      <c r="F284" s="47" t="s">
        <v>109</v>
      </c>
      <c r="G284" s="47" t="s">
        <v>110</v>
      </c>
      <c r="H284" s="13">
        <v>2000</v>
      </c>
      <c r="I284" s="13">
        <v>0</v>
      </c>
      <c r="J284" s="14">
        <v>0</v>
      </c>
    </row>
    <row r="285" spans="1:10" ht="41.4" x14ac:dyDescent="0.3">
      <c r="A285" s="47" t="s">
        <v>74</v>
      </c>
      <c r="B285" s="69" t="s">
        <v>2</v>
      </c>
      <c r="C285" s="69"/>
      <c r="D285" s="47" t="s">
        <v>211</v>
      </c>
      <c r="E285" s="47" t="s">
        <v>212</v>
      </c>
      <c r="F285" s="47">
        <v>200602</v>
      </c>
      <c r="G285" s="47" t="s">
        <v>260</v>
      </c>
      <c r="H285" s="13">
        <v>0</v>
      </c>
      <c r="I285" s="13">
        <v>0</v>
      </c>
      <c r="J285" s="14">
        <v>0</v>
      </c>
    </row>
    <row r="286" spans="1:10" ht="41.4" x14ac:dyDescent="0.3">
      <c r="A286" s="47" t="s">
        <v>74</v>
      </c>
      <c r="B286" s="69" t="s">
        <v>2</v>
      </c>
      <c r="C286" s="69"/>
      <c r="D286" s="47" t="s">
        <v>211</v>
      </c>
      <c r="E286" s="47" t="s">
        <v>212</v>
      </c>
      <c r="F286" s="47" t="s">
        <v>177</v>
      </c>
      <c r="G286" s="47" t="s">
        <v>178</v>
      </c>
      <c r="H286" s="13">
        <v>2000</v>
      </c>
      <c r="I286" s="13">
        <v>1000</v>
      </c>
      <c r="J286" s="14">
        <v>0</v>
      </c>
    </row>
    <row r="287" spans="1:10" ht="41.4" x14ac:dyDescent="0.3">
      <c r="A287" s="47" t="s">
        <v>74</v>
      </c>
      <c r="B287" s="69" t="s">
        <v>2</v>
      </c>
      <c r="C287" s="69"/>
      <c r="D287" s="47" t="s">
        <v>211</v>
      </c>
      <c r="E287" s="47" t="s">
        <v>212</v>
      </c>
      <c r="F287" s="47">
        <v>201300</v>
      </c>
      <c r="G287" s="47" t="s">
        <v>210</v>
      </c>
      <c r="H287" s="13">
        <v>10000</v>
      </c>
      <c r="I287" s="13">
        <v>0</v>
      </c>
      <c r="J287" s="14">
        <v>0</v>
      </c>
    </row>
    <row r="288" spans="1:10" ht="41.4" x14ac:dyDescent="0.3">
      <c r="A288" s="47" t="s">
        <v>74</v>
      </c>
      <c r="B288" s="69" t="s">
        <v>2</v>
      </c>
      <c r="C288" s="69"/>
      <c r="D288" s="47" t="s">
        <v>211</v>
      </c>
      <c r="E288" s="47" t="s">
        <v>212</v>
      </c>
      <c r="F288" s="47">
        <v>201400</v>
      </c>
      <c r="G288" s="47" t="s">
        <v>180</v>
      </c>
      <c r="H288" s="13">
        <v>3000</v>
      </c>
      <c r="I288" s="13">
        <v>1000</v>
      </c>
      <c r="J288" s="14">
        <v>0</v>
      </c>
    </row>
    <row r="289" spans="1:10" ht="41.4" x14ac:dyDescent="0.3">
      <c r="A289" s="47" t="s">
        <v>74</v>
      </c>
      <c r="B289" s="69" t="s">
        <v>2</v>
      </c>
      <c r="C289" s="69"/>
      <c r="D289" s="47" t="s">
        <v>211</v>
      </c>
      <c r="E289" s="47" t="s">
        <v>212</v>
      </c>
      <c r="F289" s="47" t="s">
        <v>119</v>
      </c>
      <c r="G289" s="47" t="s">
        <v>120</v>
      </c>
      <c r="H289" s="13">
        <v>150000</v>
      </c>
      <c r="I289" s="13">
        <v>30000</v>
      </c>
      <c r="J289" s="14">
        <v>9745.91</v>
      </c>
    </row>
    <row r="290" spans="1:10" ht="41.4" x14ac:dyDescent="0.3">
      <c r="A290" s="47" t="s">
        <v>74</v>
      </c>
      <c r="B290" s="69" t="s">
        <v>2</v>
      </c>
      <c r="C290" s="69"/>
      <c r="D290" s="47" t="s">
        <v>211</v>
      </c>
      <c r="E290" s="47" t="s">
        <v>212</v>
      </c>
      <c r="F290" s="47" t="s">
        <v>167</v>
      </c>
      <c r="G290" s="47" t="s">
        <v>168</v>
      </c>
      <c r="H290" s="13">
        <v>1404000</v>
      </c>
      <c r="I290" s="13">
        <v>180000</v>
      </c>
      <c r="J290" s="14">
        <v>55091</v>
      </c>
    </row>
    <row r="291" spans="1:10" ht="41.4" x14ac:dyDescent="0.3">
      <c r="A291" s="47" t="s">
        <v>74</v>
      </c>
      <c r="B291" s="69" t="s">
        <v>2</v>
      </c>
      <c r="C291" s="69"/>
      <c r="D291" s="47" t="s">
        <v>211</v>
      </c>
      <c r="E291" s="47" t="s">
        <v>212</v>
      </c>
      <c r="F291" s="47">
        <v>591100</v>
      </c>
      <c r="G291" s="47" t="s">
        <v>285</v>
      </c>
      <c r="H291" s="13">
        <v>0</v>
      </c>
      <c r="I291" s="13">
        <v>0</v>
      </c>
      <c r="J291" s="14">
        <v>0</v>
      </c>
    </row>
    <row r="292" spans="1:10" ht="41.4" x14ac:dyDescent="0.3">
      <c r="A292" s="47" t="s">
        <v>74</v>
      </c>
      <c r="B292" s="69" t="s">
        <v>2</v>
      </c>
      <c r="C292" s="69"/>
      <c r="D292" s="47" t="s">
        <v>211</v>
      </c>
      <c r="E292" s="47" t="s">
        <v>212</v>
      </c>
      <c r="F292" s="47" t="s">
        <v>123</v>
      </c>
      <c r="G292" s="47" t="s">
        <v>124</v>
      </c>
      <c r="H292" s="13">
        <v>45000</v>
      </c>
      <c r="I292" s="13">
        <v>15000</v>
      </c>
      <c r="J292" s="14">
        <v>14296</v>
      </c>
    </row>
    <row r="293" spans="1:10" x14ac:dyDescent="0.3">
      <c r="A293" s="71" t="s">
        <v>305</v>
      </c>
      <c r="B293" s="71"/>
      <c r="C293" s="71"/>
      <c r="D293" s="71"/>
      <c r="E293" s="71"/>
      <c r="F293" s="71"/>
      <c r="G293" s="71"/>
      <c r="H293" s="4">
        <f>SUM(H183:H292)</f>
        <v>103555000</v>
      </c>
      <c r="I293" s="4">
        <f t="shared" ref="I293:J293" si="9">SUM(I183:I292)</f>
        <v>42336000</v>
      </c>
      <c r="J293" s="4">
        <f t="shared" si="9"/>
        <v>31638616.670000006</v>
      </c>
    </row>
    <row r="294" spans="1:10" s="49" customFormat="1" ht="41.4" x14ac:dyDescent="0.3">
      <c r="A294" s="50" t="s">
        <v>74</v>
      </c>
      <c r="B294" s="70" t="s">
        <v>2</v>
      </c>
      <c r="C294" s="70"/>
      <c r="D294" s="48">
        <v>740502</v>
      </c>
      <c r="E294" s="50" t="s">
        <v>290</v>
      </c>
      <c r="F294" s="48">
        <v>203000</v>
      </c>
      <c r="G294" s="50" t="s">
        <v>106</v>
      </c>
      <c r="H294" s="50">
        <v>0</v>
      </c>
      <c r="I294" s="50">
        <v>0</v>
      </c>
      <c r="J294" s="50">
        <v>0</v>
      </c>
    </row>
    <row r="295" spans="1:10" x14ac:dyDescent="0.3">
      <c r="A295" s="71" t="s">
        <v>307</v>
      </c>
      <c r="B295" s="71"/>
      <c r="C295" s="71"/>
      <c r="D295" s="71"/>
      <c r="E295" s="71"/>
      <c r="F295" s="71"/>
      <c r="G295" s="71"/>
      <c r="H295" s="4">
        <f>SUM(H294)</f>
        <v>0</v>
      </c>
      <c r="I295" s="4">
        <f t="shared" ref="I295:J295" si="10">SUM(I294)</f>
        <v>0</v>
      </c>
      <c r="J295" s="4">
        <f t="shared" si="10"/>
        <v>0</v>
      </c>
    </row>
    <row r="296" spans="1:10" ht="41.4" x14ac:dyDescent="0.3">
      <c r="A296" s="47" t="s">
        <v>74</v>
      </c>
      <c r="B296" s="69" t="s">
        <v>2</v>
      </c>
      <c r="C296" s="69"/>
      <c r="D296" s="47" t="s">
        <v>213</v>
      </c>
      <c r="E296" s="47" t="s">
        <v>214</v>
      </c>
      <c r="F296" s="47">
        <v>200101</v>
      </c>
      <c r="G296" s="47" t="s">
        <v>92</v>
      </c>
      <c r="H296" s="13">
        <v>1560</v>
      </c>
      <c r="I296" s="13">
        <v>1560</v>
      </c>
      <c r="J296" s="14">
        <v>0</v>
      </c>
    </row>
    <row r="297" spans="1:10" ht="41.4" x14ac:dyDescent="0.3">
      <c r="A297" s="47" t="s">
        <v>74</v>
      </c>
      <c r="B297" s="69" t="s">
        <v>2</v>
      </c>
      <c r="C297" s="69"/>
      <c r="D297" s="47" t="s">
        <v>213</v>
      </c>
      <c r="E297" s="47" t="s">
        <v>214</v>
      </c>
      <c r="F297" s="47" t="s">
        <v>99</v>
      </c>
      <c r="G297" s="47" t="s">
        <v>100</v>
      </c>
      <c r="H297" s="13">
        <v>2020</v>
      </c>
      <c r="I297" s="13">
        <v>2020</v>
      </c>
      <c r="J297" s="14">
        <v>0</v>
      </c>
    </row>
    <row r="298" spans="1:10" ht="41.4" x14ac:dyDescent="0.3">
      <c r="A298" s="58" t="s">
        <v>74</v>
      </c>
      <c r="B298" s="69" t="s">
        <v>2</v>
      </c>
      <c r="C298" s="69"/>
      <c r="D298" s="58" t="s">
        <v>213</v>
      </c>
      <c r="E298" s="58" t="s">
        <v>214</v>
      </c>
      <c r="F298" s="58">
        <v>200108</v>
      </c>
      <c r="G298" s="58" t="s">
        <v>102</v>
      </c>
      <c r="H298" s="13">
        <v>590</v>
      </c>
      <c r="I298" s="13">
        <v>590</v>
      </c>
      <c r="J298" s="14">
        <v>0</v>
      </c>
    </row>
    <row r="299" spans="1:10" ht="41.4" x14ac:dyDescent="0.3">
      <c r="A299" s="58" t="s">
        <v>74</v>
      </c>
      <c r="B299" s="69" t="s">
        <v>2</v>
      </c>
      <c r="C299" s="69"/>
      <c r="D299" s="58" t="s">
        <v>213</v>
      </c>
      <c r="E299" s="58" t="s">
        <v>214</v>
      </c>
      <c r="F299" s="58">
        <v>200109</v>
      </c>
      <c r="G299" s="58" t="s">
        <v>104</v>
      </c>
      <c r="H299" s="13">
        <v>1430</v>
      </c>
      <c r="I299" s="13">
        <v>1430</v>
      </c>
      <c r="J299" s="14">
        <v>0</v>
      </c>
    </row>
    <row r="300" spans="1:10" ht="41.4" x14ac:dyDescent="0.3">
      <c r="A300" s="58" t="s">
        <v>74</v>
      </c>
      <c r="B300" s="69" t="s">
        <v>2</v>
      </c>
      <c r="C300" s="69"/>
      <c r="D300" s="58" t="s">
        <v>213</v>
      </c>
      <c r="E300" s="58" t="s">
        <v>214</v>
      </c>
      <c r="F300" s="58">
        <v>200200</v>
      </c>
      <c r="G300" s="58" t="s">
        <v>164</v>
      </c>
      <c r="H300" s="13">
        <v>3180</v>
      </c>
      <c r="I300" s="13">
        <v>3180</v>
      </c>
      <c r="J300" s="14">
        <v>0</v>
      </c>
    </row>
    <row r="301" spans="1:10" ht="41.4" x14ac:dyDescent="0.3">
      <c r="A301" s="58" t="s">
        <v>74</v>
      </c>
      <c r="B301" s="69" t="s">
        <v>2</v>
      </c>
      <c r="C301" s="69"/>
      <c r="D301" s="58" t="s">
        <v>213</v>
      </c>
      <c r="E301" s="58" t="s">
        <v>214</v>
      </c>
      <c r="F301" s="58">
        <v>200404</v>
      </c>
      <c r="G301" s="58" t="s">
        <v>242</v>
      </c>
      <c r="H301" s="13">
        <v>270</v>
      </c>
      <c r="I301" s="13">
        <v>270</v>
      </c>
      <c r="J301" s="14">
        <v>0</v>
      </c>
    </row>
    <row r="302" spans="1:10" ht="41.4" x14ac:dyDescent="0.3">
      <c r="A302" s="47" t="s">
        <v>74</v>
      </c>
      <c r="B302" s="69" t="s">
        <v>2</v>
      </c>
      <c r="C302" s="69"/>
      <c r="D302" s="47" t="s">
        <v>213</v>
      </c>
      <c r="E302" s="47" t="s">
        <v>214</v>
      </c>
      <c r="F302" s="47">
        <v>200530</v>
      </c>
      <c r="G302" s="47" t="s">
        <v>108</v>
      </c>
      <c r="H302" s="13">
        <v>950</v>
      </c>
      <c r="I302" s="13">
        <v>950</v>
      </c>
      <c r="J302" s="14">
        <v>0</v>
      </c>
    </row>
    <row r="303" spans="1:10" ht="41.4" x14ac:dyDescent="0.3">
      <c r="A303" s="47" t="s">
        <v>74</v>
      </c>
      <c r="B303" s="69" t="s">
        <v>2</v>
      </c>
      <c r="C303" s="69"/>
      <c r="D303" s="47" t="s">
        <v>213</v>
      </c>
      <c r="E303" s="47" t="s">
        <v>214</v>
      </c>
      <c r="F303" s="47">
        <v>591100</v>
      </c>
      <c r="G303" s="47" t="s">
        <v>285</v>
      </c>
      <c r="H303" s="13">
        <v>4600000</v>
      </c>
      <c r="I303" s="13">
        <v>1874000</v>
      </c>
      <c r="J303" s="14">
        <v>0</v>
      </c>
    </row>
    <row r="304" spans="1:10" x14ac:dyDescent="0.3">
      <c r="A304" s="72" t="s">
        <v>308</v>
      </c>
      <c r="B304" s="72"/>
      <c r="C304" s="72"/>
      <c r="D304" s="72"/>
      <c r="E304" s="72"/>
      <c r="F304" s="72"/>
      <c r="G304" s="72"/>
      <c r="H304" s="13">
        <f>SUM(H296:H303)</f>
        <v>4610000</v>
      </c>
      <c r="I304" s="13">
        <f t="shared" ref="I304:J304" si="11">SUM(I296:I303)</f>
        <v>1884000</v>
      </c>
      <c r="J304" s="13">
        <f t="shared" si="11"/>
        <v>0</v>
      </c>
    </row>
    <row r="305" spans="1:10" ht="27.6" x14ac:dyDescent="0.3">
      <c r="A305" s="47" t="s">
        <v>74</v>
      </c>
      <c r="B305" s="69" t="s">
        <v>2</v>
      </c>
      <c r="C305" s="69"/>
      <c r="D305" s="47" t="s">
        <v>215</v>
      </c>
      <c r="E305" s="47" t="s">
        <v>216</v>
      </c>
      <c r="F305" s="47" t="s">
        <v>129</v>
      </c>
      <c r="G305" s="47" t="s">
        <v>130</v>
      </c>
      <c r="H305" s="13">
        <v>737000</v>
      </c>
      <c r="I305" s="13">
        <v>301000</v>
      </c>
      <c r="J305" s="14">
        <v>165000</v>
      </c>
    </row>
    <row r="306" spans="1:10" x14ac:dyDescent="0.3">
      <c r="A306" s="72" t="s">
        <v>309</v>
      </c>
      <c r="B306" s="72"/>
      <c r="C306" s="72"/>
      <c r="D306" s="72"/>
      <c r="E306" s="72"/>
      <c r="F306" s="72"/>
      <c r="G306" s="72"/>
      <c r="H306" s="13">
        <f>SUM(H305)</f>
        <v>737000</v>
      </c>
      <c r="I306" s="13">
        <f t="shared" ref="I306:J306" si="12">SUM(I305)</f>
        <v>301000</v>
      </c>
      <c r="J306" s="13">
        <f t="shared" si="12"/>
        <v>165000</v>
      </c>
    </row>
    <row r="307" spans="1:10" ht="27.6" x14ac:dyDescent="0.3">
      <c r="A307" s="47" t="s">
        <v>74</v>
      </c>
      <c r="B307" s="69" t="s">
        <v>2</v>
      </c>
      <c r="C307" s="69"/>
      <c r="D307" s="47" t="s">
        <v>217</v>
      </c>
      <c r="E307" s="47" t="s">
        <v>218</v>
      </c>
      <c r="F307" s="47" t="s">
        <v>77</v>
      </c>
      <c r="G307" s="47" t="s">
        <v>78</v>
      </c>
      <c r="H307" s="13">
        <v>2400000</v>
      </c>
      <c r="I307" s="13">
        <v>540000</v>
      </c>
      <c r="J307" s="14">
        <v>531170</v>
      </c>
    </row>
    <row r="308" spans="1:10" ht="27.6" x14ac:dyDescent="0.3">
      <c r="A308" s="47" t="s">
        <v>74</v>
      </c>
      <c r="B308" s="69" t="s">
        <v>2</v>
      </c>
      <c r="C308" s="69"/>
      <c r="D308" s="47" t="s">
        <v>217</v>
      </c>
      <c r="E308" s="47" t="s">
        <v>218</v>
      </c>
      <c r="F308" s="47">
        <v>100113</v>
      </c>
      <c r="G308" s="47" t="s">
        <v>282</v>
      </c>
      <c r="H308" s="13">
        <v>4000</v>
      </c>
      <c r="I308" s="13">
        <v>0</v>
      </c>
      <c r="J308" s="14">
        <v>0</v>
      </c>
    </row>
    <row r="309" spans="1:10" ht="27.6" x14ac:dyDescent="0.3">
      <c r="A309" s="47" t="s">
        <v>74</v>
      </c>
      <c r="B309" s="69" t="s">
        <v>2</v>
      </c>
      <c r="C309" s="69"/>
      <c r="D309" s="47" t="s">
        <v>217</v>
      </c>
      <c r="E309" s="47" t="s">
        <v>218</v>
      </c>
      <c r="F309" s="47">
        <v>100117</v>
      </c>
      <c r="G309" s="47" t="s">
        <v>276</v>
      </c>
      <c r="H309" s="13">
        <v>104000</v>
      </c>
      <c r="I309" s="13">
        <v>22000</v>
      </c>
      <c r="J309" s="14">
        <v>21321</v>
      </c>
    </row>
    <row r="310" spans="1:10" ht="27.6" x14ac:dyDescent="0.3">
      <c r="A310" s="47" t="s">
        <v>74</v>
      </c>
      <c r="B310" s="69" t="s">
        <v>2</v>
      </c>
      <c r="C310" s="69"/>
      <c r="D310" s="47" t="s">
        <v>217</v>
      </c>
      <c r="E310" s="47" t="s">
        <v>218</v>
      </c>
      <c r="F310" s="47">
        <v>100130</v>
      </c>
      <c r="G310" s="47" t="s">
        <v>84</v>
      </c>
      <c r="H310" s="13">
        <v>30000</v>
      </c>
      <c r="I310" s="13">
        <v>2000</v>
      </c>
      <c r="J310" s="14">
        <v>1456</v>
      </c>
    </row>
    <row r="311" spans="1:10" ht="27.6" x14ac:dyDescent="0.3">
      <c r="A311" s="47" t="s">
        <v>74</v>
      </c>
      <c r="B311" s="69" t="s">
        <v>2</v>
      </c>
      <c r="C311" s="69"/>
      <c r="D311" s="47" t="s">
        <v>217</v>
      </c>
      <c r="E311" s="47" t="s">
        <v>218</v>
      </c>
      <c r="F311" s="47">
        <v>100206</v>
      </c>
      <c r="G311" s="47" t="s">
        <v>283</v>
      </c>
      <c r="H311" s="13">
        <v>0</v>
      </c>
      <c r="I311" s="13">
        <v>0</v>
      </c>
      <c r="J311" s="14">
        <v>0</v>
      </c>
    </row>
    <row r="312" spans="1:10" ht="27.6" x14ac:dyDescent="0.3">
      <c r="A312" s="47" t="s">
        <v>74</v>
      </c>
      <c r="B312" s="69" t="s">
        <v>2</v>
      </c>
      <c r="C312" s="69"/>
      <c r="D312" s="47" t="s">
        <v>217</v>
      </c>
      <c r="E312" s="47" t="s">
        <v>218</v>
      </c>
      <c r="F312" s="47" t="s">
        <v>89</v>
      </c>
      <c r="G312" s="47" t="s">
        <v>90</v>
      </c>
      <c r="H312" s="13">
        <v>57000</v>
      </c>
      <c r="I312" s="13">
        <v>13000</v>
      </c>
      <c r="J312" s="14">
        <v>12431</v>
      </c>
    </row>
    <row r="313" spans="1:10" ht="27.6" x14ac:dyDescent="0.3">
      <c r="A313" s="47" t="s">
        <v>74</v>
      </c>
      <c r="B313" s="69" t="s">
        <v>2</v>
      </c>
      <c r="C313" s="69"/>
      <c r="D313" s="47" t="s">
        <v>217</v>
      </c>
      <c r="E313" s="47" t="s">
        <v>218</v>
      </c>
      <c r="F313" s="47">
        <v>200101</v>
      </c>
      <c r="G313" s="47" t="s">
        <v>92</v>
      </c>
      <c r="H313" s="13">
        <v>12000</v>
      </c>
      <c r="I313" s="13">
        <v>0</v>
      </c>
      <c r="J313" s="14">
        <v>0</v>
      </c>
    </row>
    <row r="314" spans="1:10" ht="27.6" x14ac:dyDescent="0.3">
      <c r="A314" s="47" t="s">
        <v>74</v>
      </c>
      <c r="B314" s="69" t="s">
        <v>2</v>
      </c>
      <c r="C314" s="69"/>
      <c r="D314" s="47" t="s">
        <v>217</v>
      </c>
      <c r="E314" s="47" t="s">
        <v>218</v>
      </c>
      <c r="F314" s="47">
        <v>200102</v>
      </c>
      <c r="G314" s="47" t="s">
        <v>176</v>
      </c>
      <c r="H314" s="13">
        <v>5000</v>
      </c>
      <c r="I314" s="13">
        <v>0</v>
      </c>
      <c r="J314" s="14">
        <v>0</v>
      </c>
    </row>
    <row r="315" spans="1:10" ht="27.6" x14ac:dyDescent="0.3">
      <c r="A315" s="47" t="s">
        <v>74</v>
      </c>
      <c r="B315" s="69" t="s">
        <v>2</v>
      </c>
      <c r="C315" s="69"/>
      <c r="D315" s="47" t="s">
        <v>217</v>
      </c>
      <c r="E315" s="47" t="s">
        <v>218</v>
      </c>
      <c r="F315" s="47" t="s">
        <v>93</v>
      </c>
      <c r="G315" s="47" t="s">
        <v>94</v>
      </c>
      <c r="H315" s="13">
        <v>30000</v>
      </c>
      <c r="I315" s="13">
        <v>6000</v>
      </c>
      <c r="J315" s="14">
        <v>5469.83</v>
      </c>
    </row>
    <row r="316" spans="1:10" ht="27.6" x14ac:dyDescent="0.3">
      <c r="A316" s="47" t="s">
        <v>74</v>
      </c>
      <c r="B316" s="69" t="s">
        <v>2</v>
      </c>
      <c r="C316" s="69"/>
      <c r="D316" s="47" t="s">
        <v>217</v>
      </c>
      <c r="E316" s="47" t="s">
        <v>218</v>
      </c>
      <c r="F316" s="47" t="s">
        <v>95</v>
      </c>
      <c r="G316" s="47" t="s">
        <v>96</v>
      </c>
      <c r="H316" s="13">
        <v>9000</v>
      </c>
      <c r="I316" s="13">
        <v>4000</v>
      </c>
      <c r="J316" s="14">
        <v>3565.11</v>
      </c>
    </row>
    <row r="317" spans="1:10" ht="27.6" x14ac:dyDescent="0.3">
      <c r="A317" s="47" t="s">
        <v>74</v>
      </c>
      <c r="B317" s="69" t="s">
        <v>2</v>
      </c>
      <c r="C317" s="69"/>
      <c r="D317" s="47" t="s">
        <v>217</v>
      </c>
      <c r="E317" s="47" t="s">
        <v>218</v>
      </c>
      <c r="F317" s="47">
        <v>200105</v>
      </c>
      <c r="G317" s="47" t="s">
        <v>238</v>
      </c>
      <c r="H317" s="13">
        <v>13000</v>
      </c>
      <c r="I317" s="13">
        <v>0</v>
      </c>
      <c r="J317" s="14">
        <v>0</v>
      </c>
    </row>
    <row r="318" spans="1:10" ht="27.6" x14ac:dyDescent="0.3">
      <c r="A318" s="47" t="s">
        <v>74</v>
      </c>
      <c r="B318" s="69" t="s">
        <v>2</v>
      </c>
      <c r="C318" s="69"/>
      <c r="D318" s="47" t="s">
        <v>217</v>
      </c>
      <c r="E318" s="47" t="s">
        <v>218</v>
      </c>
      <c r="F318" s="47" t="s">
        <v>97</v>
      </c>
      <c r="G318" s="47" t="s">
        <v>98</v>
      </c>
      <c r="H318" s="13">
        <v>18000</v>
      </c>
      <c r="I318" s="13">
        <v>2000</v>
      </c>
      <c r="J318" s="14">
        <v>1383.5</v>
      </c>
    </row>
    <row r="319" spans="1:10" ht="27.6" x14ac:dyDescent="0.3">
      <c r="A319" s="47" t="s">
        <v>74</v>
      </c>
      <c r="B319" s="69" t="s">
        <v>2</v>
      </c>
      <c r="C319" s="69"/>
      <c r="D319" s="47" t="s">
        <v>217</v>
      </c>
      <c r="E319" s="47" t="s">
        <v>218</v>
      </c>
      <c r="F319" s="47" t="s">
        <v>101</v>
      </c>
      <c r="G319" s="47" t="s">
        <v>102</v>
      </c>
      <c r="H319" s="13">
        <v>19000</v>
      </c>
      <c r="I319" s="13">
        <v>5000</v>
      </c>
      <c r="J319" s="14">
        <v>4408.6899999999996</v>
      </c>
    </row>
    <row r="320" spans="1:10" ht="41.4" x14ac:dyDescent="0.3">
      <c r="A320" s="58" t="s">
        <v>74</v>
      </c>
      <c r="B320" s="69" t="s">
        <v>2</v>
      </c>
      <c r="C320" s="69"/>
      <c r="D320" s="58" t="s">
        <v>217</v>
      </c>
      <c r="E320" s="58" t="s">
        <v>218</v>
      </c>
      <c r="F320" s="58">
        <v>200109</v>
      </c>
      <c r="G320" s="58" t="s">
        <v>104</v>
      </c>
      <c r="H320" s="13">
        <v>3000</v>
      </c>
      <c r="I320" s="13">
        <v>0</v>
      </c>
      <c r="J320" s="14">
        <v>0</v>
      </c>
    </row>
    <row r="321" spans="1:10" ht="41.4" x14ac:dyDescent="0.3">
      <c r="A321" s="47" t="s">
        <v>74</v>
      </c>
      <c r="B321" s="69" t="s">
        <v>2</v>
      </c>
      <c r="C321" s="69"/>
      <c r="D321" s="47" t="s">
        <v>217</v>
      </c>
      <c r="E321" s="47" t="s">
        <v>218</v>
      </c>
      <c r="F321" s="47" t="s">
        <v>105</v>
      </c>
      <c r="G321" s="47" t="s">
        <v>106</v>
      </c>
      <c r="H321" s="13">
        <v>65000</v>
      </c>
      <c r="I321" s="13">
        <v>8000</v>
      </c>
      <c r="J321" s="14">
        <v>7162.02</v>
      </c>
    </row>
    <row r="322" spans="1:10" ht="27.6" x14ac:dyDescent="0.3">
      <c r="A322" s="47" t="s">
        <v>74</v>
      </c>
      <c r="B322" s="69" t="s">
        <v>2</v>
      </c>
      <c r="C322" s="69"/>
      <c r="D322" s="47" t="s">
        <v>217</v>
      </c>
      <c r="E322" s="47" t="s">
        <v>218</v>
      </c>
      <c r="F322" s="47" t="s">
        <v>163</v>
      </c>
      <c r="G322" s="47" t="s">
        <v>164</v>
      </c>
      <c r="H322" s="13">
        <v>15000000</v>
      </c>
      <c r="I322" s="13">
        <v>9698000</v>
      </c>
      <c r="J322" s="14">
        <v>6870009.3099999996</v>
      </c>
    </row>
    <row r="323" spans="1:10" ht="27.6" x14ac:dyDescent="0.3">
      <c r="A323" s="47" t="s">
        <v>74</v>
      </c>
      <c r="B323" s="69" t="s">
        <v>2</v>
      </c>
      <c r="C323" s="69"/>
      <c r="D323" s="47" t="s">
        <v>217</v>
      </c>
      <c r="E323" s="47" t="s">
        <v>218</v>
      </c>
      <c r="F323" s="47">
        <v>200530</v>
      </c>
      <c r="G323" s="47" t="s">
        <v>108</v>
      </c>
      <c r="H323" s="13">
        <v>5000</v>
      </c>
      <c r="I323" s="13">
        <v>0</v>
      </c>
      <c r="J323" s="14">
        <v>0</v>
      </c>
    </row>
    <row r="324" spans="1:10" ht="27.6" x14ac:dyDescent="0.3">
      <c r="A324" s="47" t="s">
        <v>74</v>
      </c>
      <c r="B324" s="69" t="s">
        <v>2</v>
      </c>
      <c r="C324" s="69"/>
      <c r="D324" s="47" t="s">
        <v>217</v>
      </c>
      <c r="E324" s="47" t="s">
        <v>218</v>
      </c>
      <c r="F324" s="47">
        <v>200601</v>
      </c>
      <c r="G324" s="47" t="s">
        <v>110</v>
      </c>
      <c r="H324" s="13">
        <v>3000</v>
      </c>
      <c r="I324" s="13">
        <v>0</v>
      </c>
      <c r="J324" s="14">
        <v>0</v>
      </c>
    </row>
    <row r="325" spans="1:10" ht="27.6" x14ac:dyDescent="0.3">
      <c r="A325" s="47" t="s">
        <v>74</v>
      </c>
      <c r="B325" s="69" t="s">
        <v>2</v>
      </c>
      <c r="C325" s="69"/>
      <c r="D325" s="47" t="s">
        <v>217</v>
      </c>
      <c r="E325" s="47" t="s">
        <v>218</v>
      </c>
      <c r="F325" s="47">
        <v>201100</v>
      </c>
      <c r="G325" s="47" t="s">
        <v>178</v>
      </c>
      <c r="H325" s="13">
        <v>2000</v>
      </c>
      <c r="I325" s="13">
        <v>0</v>
      </c>
      <c r="J325" s="14">
        <v>0</v>
      </c>
    </row>
    <row r="326" spans="1:10" ht="27.6" x14ac:dyDescent="0.3">
      <c r="A326" s="47" t="s">
        <v>74</v>
      </c>
      <c r="B326" s="69" t="s">
        <v>2</v>
      </c>
      <c r="C326" s="69"/>
      <c r="D326" s="47" t="s">
        <v>217</v>
      </c>
      <c r="E326" s="47" t="s">
        <v>218</v>
      </c>
      <c r="F326" s="47">
        <v>201300</v>
      </c>
      <c r="G326" s="47" t="s">
        <v>210</v>
      </c>
      <c r="H326" s="13">
        <v>0</v>
      </c>
      <c r="I326" s="13">
        <v>0</v>
      </c>
      <c r="J326" s="14">
        <v>0</v>
      </c>
    </row>
    <row r="327" spans="1:10" ht="27.6" x14ac:dyDescent="0.3">
      <c r="A327" s="47" t="s">
        <v>74</v>
      </c>
      <c r="B327" s="69" t="s">
        <v>2</v>
      </c>
      <c r="C327" s="69"/>
      <c r="D327" s="47" t="s">
        <v>217</v>
      </c>
      <c r="E327" s="47" t="s">
        <v>218</v>
      </c>
      <c r="F327" s="47">
        <v>201400</v>
      </c>
      <c r="G327" s="47" t="s">
        <v>180</v>
      </c>
      <c r="H327" s="13">
        <v>2000</v>
      </c>
      <c r="I327" s="13">
        <v>0</v>
      </c>
      <c r="J327" s="14">
        <v>0</v>
      </c>
    </row>
    <row r="328" spans="1:10" ht="77.25" customHeight="1" x14ac:dyDescent="0.3">
      <c r="A328" s="47" t="s">
        <v>74</v>
      </c>
      <c r="B328" s="69" t="s">
        <v>2</v>
      </c>
      <c r="C328" s="69"/>
      <c r="D328" s="47" t="s">
        <v>217</v>
      </c>
      <c r="E328" s="47" t="s">
        <v>218</v>
      </c>
      <c r="F328" s="47">
        <v>202500</v>
      </c>
      <c r="G328" s="47" t="s">
        <v>114</v>
      </c>
      <c r="H328" s="13">
        <v>0</v>
      </c>
      <c r="I328" s="13">
        <v>0</v>
      </c>
      <c r="J328" s="14">
        <v>0</v>
      </c>
    </row>
    <row r="329" spans="1:10" ht="27.6" x14ac:dyDescent="0.3">
      <c r="A329" s="47" t="s">
        <v>74</v>
      </c>
      <c r="B329" s="69" t="s">
        <v>2</v>
      </c>
      <c r="C329" s="69"/>
      <c r="D329" s="47" t="s">
        <v>217</v>
      </c>
      <c r="E329" s="47" t="s">
        <v>218</v>
      </c>
      <c r="F329" s="47">
        <v>203030</v>
      </c>
      <c r="G329" s="47" t="s">
        <v>120</v>
      </c>
      <c r="H329" s="13">
        <v>9000</v>
      </c>
      <c r="I329" s="13">
        <v>1000</v>
      </c>
      <c r="J329" s="14">
        <v>867</v>
      </c>
    </row>
    <row r="330" spans="1:10" ht="27.6" x14ac:dyDescent="0.3">
      <c r="A330" s="58" t="s">
        <v>74</v>
      </c>
      <c r="B330" s="69" t="s">
        <v>2</v>
      </c>
      <c r="C330" s="69"/>
      <c r="D330" s="58" t="s">
        <v>217</v>
      </c>
      <c r="E330" s="58" t="s">
        <v>218</v>
      </c>
      <c r="F330" s="58">
        <v>550118</v>
      </c>
      <c r="G330" s="58" t="s">
        <v>380</v>
      </c>
      <c r="H330" s="13">
        <v>3780000</v>
      </c>
      <c r="I330" s="13">
        <v>818000</v>
      </c>
      <c r="J330" s="14">
        <v>0</v>
      </c>
    </row>
    <row r="331" spans="1:10" x14ac:dyDescent="0.3">
      <c r="A331" s="71" t="s">
        <v>310</v>
      </c>
      <c r="B331" s="71"/>
      <c r="C331" s="71"/>
      <c r="D331" s="71"/>
      <c r="E331" s="71"/>
      <c r="F331" s="71"/>
      <c r="G331" s="71"/>
      <c r="H331" s="4">
        <f>SUM(H307:H330)</f>
        <v>21570000</v>
      </c>
      <c r="I331" s="4">
        <f>SUM(I307:I330)</f>
        <v>11119000</v>
      </c>
      <c r="J331" s="4">
        <f>SUM(J307:J330)</f>
        <v>7459243.459999999</v>
      </c>
    </row>
    <row r="332" spans="1:10" ht="27.6" x14ac:dyDescent="0.3">
      <c r="A332" s="47" t="s">
        <v>74</v>
      </c>
      <c r="B332" s="69" t="s">
        <v>2</v>
      </c>
      <c r="C332" s="69"/>
      <c r="D332" s="47" t="s">
        <v>227</v>
      </c>
      <c r="E332" s="47" t="s">
        <v>228</v>
      </c>
      <c r="F332" s="47" t="s">
        <v>129</v>
      </c>
      <c r="G332" s="47" t="s">
        <v>130</v>
      </c>
      <c r="H332" s="13">
        <v>3126000</v>
      </c>
      <c r="I332" s="13">
        <v>1278000</v>
      </c>
      <c r="J332" s="14">
        <v>807900</v>
      </c>
    </row>
    <row r="333" spans="1:10" x14ac:dyDescent="0.3">
      <c r="A333" s="72" t="s">
        <v>311</v>
      </c>
      <c r="B333" s="72"/>
      <c r="C333" s="72"/>
      <c r="D333" s="72"/>
      <c r="E333" s="72"/>
      <c r="F333" s="72"/>
      <c r="G333" s="72"/>
      <c r="H333" s="13">
        <f>SUM(H332)</f>
        <v>3126000</v>
      </c>
      <c r="I333" s="13">
        <f t="shared" ref="I333:J333" si="13">SUM(I332)</f>
        <v>1278000</v>
      </c>
      <c r="J333" s="13">
        <f t="shared" si="13"/>
        <v>807900</v>
      </c>
    </row>
    <row r="334" spans="1:10" x14ac:dyDescent="0.3">
      <c r="A334" s="73" t="s">
        <v>295</v>
      </c>
      <c r="B334" s="73"/>
      <c r="C334" s="73"/>
      <c r="D334" s="73"/>
      <c r="E334" s="73"/>
      <c r="F334" s="73"/>
      <c r="G334" s="73"/>
      <c r="H334" s="16">
        <f>H81+H90+H93+H105+H119+H146+H148+H182+H293+H295+H304+H306+H331+H333</f>
        <v>237879000</v>
      </c>
      <c r="I334" s="16">
        <f>I81+I90+I93+I105+I119+I146+I148+I182+I293+I295+I304+I306+I331+I333</f>
        <v>97251000</v>
      </c>
      <c r="J334" s="16">
        <f>J81+J90+J93+J105+J119+J146+J148+J182+J293+J295+J304+J306+J331+J333</f>
        <v>58502902.57</v>
      </c>
    </row>
    <row r="335" spans="1:10" ht="27.6" x14ac:dyDescent="0.3">
      <c r="A335" s="47" t="s">
        <v>74</v>
      </c>
      <c r="B335" s="69" t="s">
        <v>2</v>
      </c>
      <c r="C335" s="69"/>
      <c r="D335" s="47" t="s">
        <v>75</v>
      </c>
      <c r="E335" s="47" t="s">
        <v>76</v>
      </c>
      <c r="F335" s="47">
        <v>710101</v>
      </c>
      <c r="G335" s="47" t="s">
        <v>222</v>
      </c>
      <c r="H335" s="13">
        <v>4690600</v>
      </c>
      <c r="I335" s="13">
        <v>332600</v>
      </c>
      <c r="J335" s="14">
        <v>56570</v>
      </c>
    </row>
    <row r="336" spans="1:10" ht="27.6" x14ac:dyDescent="0.3">
      <c r="A336" s="47" t="s">
        <v>74</v>
      </c>
      <c r="B336" s="69" t="s">
        <v>2</v>
      </c>
      <c r="C336" s="69"/>
      <c r="D336" s="47" t="s">
        <v>75</v>
      </c>
      <c r="E336" s="47" t="s">
        <v>76</v>
      </c>
      <c r="F336" s="47">
        <v>710102</v>
      </c>
      <c r="G336" s="47" t="s">
        <v>277</v>
      </c>
      <c r="H336" s="13">
        <v>185000</v>
      </c>
      <c r="I336" s="13">
        <v>185000</v>
      </c>
      <c r="J336" s="14">
        <v>0</v>
      </c>
    </row>
    <row r="337" spans="1:10" ht="41.4" x14ac:dyDescent="0.3">
      <c r="A337" s="47" t="s">
        <v>74</v>
      </c>
      <c r="B337" s="69" t="s">
        <v>2</v>
      </c>
      <c r="C337" s="69"/>
      <c r="D337" s="47" t="s">
        <v>75</v>
      </c>
      <c r="E337" s="47" t="s">
        <v>76</v>
      </c>
      <c r="F337" s="47">
        <v>710103</v>
      </c>
      <c r="G337" s="47" t="s">
        <v>150</v>
      </c>
      <c r="H337" s="13">
        <v>430000</v>
      </c>
      <c r="I337" s="13">
        <v>130000</v>
      </c>
      <c r="J337" s="14">
        <v>21717.5</v>
      </c>
    </row>
    <row r="338" spans="1:10" ht="27.6" x14ac:dyDescent="0.3">
      <c r="A338" s="47" t="s">
        <v>74</v>
      </c>
      <c r="B338" s="69" t="s">
        <v>2</v>
      </c>
      <c r="C338" s="69"/>
      <c r="D338" s="47" t="s">
        <v>75</v>
      </c>
      <c r="E338" s="47" t="s">
        <v>76</v>
      </c>
      <c r="F338" s="47">
        <v>710130</v>
      </c>
      <c r="G338" s="47" t="s">
        <v>278</v>
      </c>
      <c r="H338" s="13">
        <v>5826400</v>
      </c>
      <c r="I338" s="13">
        <v>1979400</v>
      </c>
      <c r="J338" s="14">
        <v>77350</v>
      </c>
    </row>
    <row r="339" spans="1:10" x14ac:dyDescent="0.3">
      <c r="A339" s="72" t="s">
        <v>297</v>
      </c>
      <c r="B339" s="72"/>
      <c r="C339" s="72"/>
      <c r="D339" s="72"/>
      <c r="E339" s="72"/>
      <c r="F339" s="72"/>
      <c r="G339" s="72"/>
      <c r="H339" s="13">
        <f>SUM(H335:H338)</f>
        <v>11132000</v>
      </c>
      <c r="I339" s="13">
        <f t="shared" ref="I339:J339" si="14">SUM(I335:I338)</f>
        <v>2627000</v>
      </c>
      <c r="J339" s="13">
        <f t="shared" si="14"/>
        <v>155637.5</v>
      </c>
    </row>
    <row r="340" spans="1:10" ht="27.6" x14ac:dyDescent="0.3">
      <c r="A340" s="47" t="s">
        <v>74</v>
      </c>
      <c r="B340" s="69" t="s">
        <v>2</v>
      </c>
      <c r="C340" s="69"/>
      <c r="D340" s="47" t="s">
        <v>127</v>
      </c>
      <c r="E340" s="47" t="s">
        <v>128</v>
      </c>
      <c r="F340" s="47">
        <v>510229</v>
      </c>
      <c r="G340" s="47" t="s">
        <v>280</v>
      </c>
      <c r="H340" s="13">
        <v>11000</v>
      </c>
      <c r="I340" s="13">
        <v>3700</v>
      </c>
      <c r="J340" s="14">
        <v>0</v>
      </c>
    </row>
    <row r="341" spans="1:10" ht="27.6" x14ac:dyDescent="0.3">
      <c r="A341" s="47" t="s">
        <v>74</v>
      </c>
      <c r="B341" s="69" t="s">
        <v>2</v>
      </c>
      <c r="C341" s="69"/>
      <c r="D341" s="47" t="s">
        <v>131</v>
      </c>
      <c r="E341" s="47" t="s">
        <v>132</v>
      </c>
      <c r="F341" s="47">
        <v>550113</v>
      </c>
      <c r="G341" s="47" t="s">
        <v>281</v>
      </c>
      <c r="H341" s="13">
        <v>2500000</v>
      </c>
      <c r="I341" s="13">
        <v>1000000</v>
      </c>
      <c r="J341" s="14">
        <v>82282.570000000007</v>
      </c>
    </row>
    <row r="342" spans="1:10" ht="27.6" x14ac:dyDescent="0.3">
      <c r="A342" s="47" t="s">
        <v>74</v>
      </c>
      <c r="B342" s="69" t="s">
        <v>2</v>
      </c>
      <c r="C342" s="69"/>
      <c r="D342" s="47" t="s">
        <v>131</v>
      </c>
      <c r="E342" s="47" t="s">
        <v>132</v>
      </c>
      <c r="F342" s="47">
        <v>580101</v>
      </c>
      <c r="G342" s="47" t="s">
        <v>136</v>
      </c>
      <c r="H342" s="13">
        <v>3038000</v>
      </c>
      <c r="I342" s="13">
        <v>1100000</v>
      </c>
      <c r="J342" s="14">
        <v>0</v>
      </c>
    </row>
    <row r="343" spans="1:10" ht="27.6" x14ac:dyDescent="0.3">
      <c r="A343" s="47" t="s">
        <v>74</v>
      </c>
      <c r="B343" s="69" t="s">
        <v>2</v>
      </c>
      <c r="C343" s="69"/>
      <c r="D343" s="47" t="s">
        <v>131</v>
      </c>
      <c r="E343" s="47" t="s">
        <v>132</v>
      </c>
      <c r="F343" s="47">
        <v>580102</v>
      </c>
      <c r="G343" s="47" t="s">
        <v>138</v>
      </c>
      <c r="H343" s="13">
        <v>7776000</v>
      </c>
      <c r="I343" s="13">
        <v>3650000</v>
      </c>
      <c r="J343" s="14">
        <v>0</v>
      </c>
    </row>
    <row r="344" spans="1:10" ht="27.6" x14ac:dyDescent="0.3">
      <c r="A344" s="47" t="s">
        <v>74</v>
      </c>
      <c r="B344" s="69" t="s">
        <v>2</v>
      </c>
      <c r="C344" s="69"/>
      <c r="D344" s="47" t="s">
        <v>131</v>
      </c>
      <c r="E344" s="47" t="s">
        <v>132</v>
      </c>
      <c r="F344" s="47">
        <v>580103</v>
      </c>
      <c r="G344" s="47" t="s">
        <v>220</v>
      </c>
      <c r="H344" s="13">
        <v>8202000</v>
      </c>
      <c r="I344" s="13">
        <v>2962000</v>
      </c>
      <c r="J344" s="14">
        <v>648468.62</v>
      </c>
    </row>
    <row r="345" spans="1:10" ht="27.6" x14ac:dyDescent="0.3">
      <c r="A345" s="47" t="s">
        <v>74</v>
      </c>
      <c r="B345" s="69" t="s">
        <v>2</v>
      </c>
      <c r="C345" s="69"/>
      <c r="D345" s="47" t="s">
        <v>131</v>
      </c>
      <c r="E345" s="47" t="s">
        <v>132</v>
      </c>
      <c r="F345" s="47" t="s">
        <v>135</v>
      </c>
      <c r="G345" s="47" t="s">
        <v>136</v>
      </c>
      <c r="H345" s="13">
        <v>495000</v>
      </c>
      <c r="I345" s="13">
        <v>325000</v>
      </c>
      <c r="J345" s="14">
        <v>15142.8</v>
      </c>
    </row>
    <row r="346" spans="1:10" ht="27.6" x14ac:dyDescent="0.3">
      <c r="A346" s="47" t="s">
        <v>74</v>
      </c>
      <c r="B346" s="69" t="s">
        <v>2</v>
      </c>
      <c r="C346" s="69"/>
      <c r="D346" s="47" t="s">
        <v>131</v>
      </c>
      <c r="E346" s="47" t="s">
        <v>132</v>
      </c>
      <c r="F346" s="47" t="s">
        <v>137</v>
      </c>
      <c r="G346" s="47" t="s">
        <v>138</v>
      </c>
      <c r="H346" s="13">
        <v>2646000</v>
      </c>
      <c r="I346" s="13">
        <v>2000000</v>
      </c>
      <c r="J346" s="14">
        <v>85809.2</v>
      </c>
    </row>
    <row r="347" spans="1:10" ht="69" x14ac:dyDescent="0.3">
      <c r="A347" s="58" t="s">
        <v>74</v>
      </c>
      <c r="B347" s="69" t="s">
        <v>2</v>
      </c>
      <c r="C347" s="69"/>
      <c r="D347" s="58" t="s">
        <v>131</v>
      </c>
      <c r="E347" s="58" t="s">
        <v>132</v>
      </c>
      <c r="F347" s="58">
        <v>850102</v>
      </c>
      <c r="G347" s="58" t="s">
        <v>226</v>
      </c>
      <c r="H347" s="13">
        <v>-4582000</v>
      </c>
      <c r="I347" s="13">
        <v>-1762000</v>
      </c>
      <c r="J347" s="14">
        <v>0</v>
      </c>
    </row>
    <row r="348" spans="1:10" x14ac:dyDescent="0.3">
      <c r="A348" s="72" t="s">
        <v>298</v>
      </c>
      <c r="B348" s="72"/>
      <c r="C348" s="72"/>
      <c r="D348" s="72"/>
      <c r="E348" s="72"/>
      <c r="F348" s="72"/>
      <c r="G348" s="72"/>
      <c r="H348" s="13">
        <f>SUM(H340:H347)</f>
        <v>20086000</v>
      </c>
      <c r="I348" s="13">
        <f>SUM(I340:I347)</f>
        <v>9278700</v>
      </c>
      <c r="J348" s="13">
        <f>SUM(J340:J347)</f>
        <v>831703.19</v>
      </c>
    </row>
    <row r="349" spans="1:10" ht="41.4" x14ac:dyDescent="0.3">
      <c r="A349" s="47" t="s">
        <v>74</v>
      </c>
      <c r="B349" s="69" t="s">
        <v>2</v>
      </c>
      <c r="C349" s="69"/>
      <c r="D349" s="47" t="s">
        <v>147</v>
      </c>
      <c r="E349" s="47" t="s">
        <v>148</v>
      </c>
      <c r="F349" s="47" t="s">
        <v>149</v>
      </c>
      <c r="G349" s="47" t="s">
        <v>150</v>
      </c>
      <c r="H349" s="13">
        <v>23000</v>
      </c>
      <c r="I349" s="13">
        <v>7000</v>
      </c>
      <c r="J349" s="14">
        <v>0</v>
      </c>
    </row>
    <row r="350" spans="1:10" ht="27.6" x14ac:dyDescent="0.3">
      <c r="A350" s="47" t="s">
        <v>74</v>
      </c>
      <c r="B350" s="69" t="s">
        <v>2</v>
      </c>
      <c r="C350" s="69"/>
      <c r="D350" s="47" t="s">
        <v>147</v>
      </c>
      <c r="E350" s="47" t="s">
        <v>148</v>
      </c>
      <c r="F350" s="47">
        <v>710130</v>
      </c>
      <c r="G350" s="47" t="s">
        <v>278</v>
      </c>
      <c r="H350" s="13">
        <v>3000</v>
      </c>
      <c r="I350" s="13">
        <v>3000</v>
      </c>
      <c r="J350" s="14">
        <v>0</v>
      </c>
    </row>
    <row r="351" spans="1:10" x14ac:dyDescent="0.3">
      <c r="A351" s="72" t="s">
        <v>300</v>
      </c>
      <c r="B351" s="72"/>
      <c r="C351" s="72"/>
      <c r="D351" s="72"/>
      <c r="E351" s="72"/>
      <c r="F351" s="72"/>
      <c r="G351" s="72"/>
      <c r="H351" s="13">
        <f>SUM(H349:H350)</f>
        <v>26000</v>
      </c>
      <c r="I351" s="13">
        <f t="shared" ref="I351:J351" si="15">SUM(I349:I350)</f>
        <v>10000</v>
      </c>
      <c r="J351" s="13">
        <f t="shared" si="15"/>
        <v>0</v>
      </c>
    </row>
    <row r="352" spans="1:10" ht="27.6" x14ac:dyDescent="0.3">
      <c r="A352" s="47" t="s">
        <v>74</v>
      </c>
      <c r="B352" s="69" t="s">
        <v>2</v>
      </c>
      <c r="C352" s="69"/>
      <c r="D352" s="47" t="s">
        <v>151</v>
      </c>
      <c r="E352" s="47" t="s">
        <v>152</v>
      </c>
      <c r="F352" s="47">
        <v>710102</v>
      </c>
      <c r="G352" s="47" t="s">
        <v>277</v>
      </c>
      <c r="H352" s="13">
        <v>92000</v>
      </c>
      <c r="I352" s="13">
        <v>50000</v>
      </c>
      <c r="J352" s="14">
        <v>0</v>
      </c>
    </row>
    <row r="353" spans="1:10" ht="41.4" x14ac:dyDescent="0.3">
      <c r="A353" s="47" t="s">
        <v>74</v>
      </c>
      <c r="B353" s="69" t="s">
        <v>2</v>
      </c>
      <c r="C353" s="69"/>
      <c r="D353" s="47" t="s">
        <v>151</v>
      </c>
      <c r="E353" s="47" t="s">
        <v>152</v>
      </c>
      <c r="F353" s="47" t="s">
        <v>149</v>
      </c>
      <c r="G353" s="47" t="s">
        <v>150</v>
      </c>
      <c r="H353" s="13">
        <v>217000</v>
      </c>
      <c r="I353" s="13">
        <v>69000</v>
      </c>
      <c r="J353" s="14">
        <v>43822.94</v>
      </c>
    </row>
    <row r="354" spans="1:10" x14ac:dyDescent="0.3">
      <c r="A354" s="72" t="s">
        <v>301</v>
      </c>
      <c r="B354" s="72"/>
      <c r="C354" s="72"/>
      <c r="D354" s="72"/>
      <c r="E354" s="72"/>
      <c r="F354" s="72"/>
      <c r="G354" s="72"/>
      <c r="H354" s="13">
        <f>SUM(H352:H353)</f>
        <v>309000</v>
      </c>
      <c r="I354" s="13">
        <f>SUM(I352:I353)</f>
        <v>119000</v>
      </c>
      <c r="J354" s="13">
        <f>SUM(J352:J353)</f>
        <v>43822.94</v>
      </c>
    </row>
    <row r="355" spans="1:10" ht="27.6" x14ac:dyDescent="0.3">
      <c r="A355" s="47" t="s">
        <v>74</v>
      </c>
      <c r="B355" s="69" t="s">
        <v>2</v>
      </c>
      <c r="C355" s="69"/>
      <c r="D355" s="47" t="s">
        <v>161</v>
      </c>
      <c r="E355" s="47" t="s">
        <v>162</v>
      </c>
      <c r="F355" s="47">
        <v>580201</v>
      </c>
      <c r="G355" s="47" t="s">
        <v>136</v>
      </c>
      <c r="H355" s="13">
        <v>291200</v>
      </c>
      <c r="I355" s="13">
        <v>0</v>
      </c>
      <c r="J355" s="14">
        <v>0</v>
      </c>
    </row>
    <row r="356" spans="1:10" ht="27.6" x14ac:dyDescent="0.3">
      <c r="A356" s="47" t="s">
        <v>74</v>
      </c>
      <c r="B356" s="69" t="s">
        <v>2</v>
      </c>
      <c r="C356" s="69"/>
      <c r="D356" s="47" t="s">
        <v>161</v>
      </c>
      <c r="E356" s="47" t="s">
        <v>162</v>
      </c>
      <c r="F356" s="47">
        <v>580202</v>
      </c>
      <c r="G356" s="47" t="s">
        <v>138</v>
      </c>
      <c r="H356" s="13">
        <v>1634000</v>
      </c>
      <c r="I356" s="13">
        <v>800000</v>
      </c>
      <c r="J356" s="14">
        <v>0</v>
      </c>
    </row>
    <row r="357" spans="1:10" ht="27.6" x14ac:dyDescent="0.3">
      <c r="A357" s="47" t="s">
        <v>74</v>
      </c>
      <c r="B357" s="69" t="s">
        <v>2</v>
      </c>
      <c r="C357" s="69"/>
      <c r="D357" s="47" t="s">
        <v>161</v>
      </c>
      <c r="E357" s="47" t="s">
        <v>162</v>
      </c>
      <c r="F357" s="47">
        <v>710101</v>
      </c>
      <c r="G357" s="47" t="s">
        <v>222</v>
      </c>
      <c r="H357" s="13">
        <v>0</v>
      </c>
      <c r="I357" s="13">
        <v>0</v>
      </c>
      <c r="J357" s="14">
        <v>0</v>
      </c>
    </row>
    <row r="358" spans="1:10" ht="41.4" x14ac:dyDescent="0.3">
      <c r="A358" s="47" t="s">
        <v>74</v>
      </c>
      <c r="B358" s="69" t="s">
        <v>2</v>
      </c>
      <c r="C358" s="69"/>
      <c r="D358" s="47" t="s">
        <v>161</v>
      </c>
      <c r="E358" s="47" t="s">
        <v>162</v>
      </c>
      <c r="F358" s="47">
        <v>710103</v>
      </c>
      <c r="G358" s="47" t="s">
        <v>150</v>
      </c>
      <c r="H358" s="13">
        <v>32000</v>
      </c>
      <c r="I358" s="13">
        <v>13000</v>
      </c>
      <c r="J358" s="14">
        <v>0</v>
      </c>
    </row>
    <row r="359" spans="1:10" ht="27.6" x14ac:dyDescent="0.3">
      <c r="A359" s="47" t="s">
        <v>74</v>
      </c>
      <c r="B359" s="69" t="s">
        <v>2</v>
      </c>
      <c r="C359" s="69"/>
      <c r="D359" s="47" t="s">
        <v>161</v>
      </c>
      <c r="E359" s="47" t="s">
        <v>162</v>
      </c>
      <c r="F359" s="47">
        <v>710130</v>
      </c>
      <c r="G359" s="47" t="s">
        <v>278</v>
      </c>
      <c r="H359" s="13">
        <v>100000</v>
      </c>
      <c r="I359" s="13">
        <v>38000</v>
      </c>
      <c r="J359" s="14">
        <v>0</v>
      </c>
    </row>
    <row r="360" spans="1:10" ht="27.6" x14ac:dyDescent="0.3">
      <c r="A360" s="47" t="s">
        <v>74</v>
      </c>
      <c r="B360" s="69" t="s">
        <v>2</v>
      </c>
      <c r="C360" s="69"/>
      <c r="D360" s="47" t="s">
        <v>161</v>
      </c>
      <c r="E360" s="47" t="s">
        <v>162</v>
      </c>
      <c r="F360" s="47">
        <v>710300</v>
      </c>
      <c r="G360" s="47" t="s">
        <v>254</v>
      </c>
      <c r="H360" s="13">
        <v>1290000</v>
      </c>
      <c r="I360" s="13">
        <v>512000</v>
      </c>
      <c r="J360" s="14">
        <v>0</v>
      </c>
    </row>
    <row r="361" spans="1:10" x14ac:dyDescent="0.3">
      <c r="A361" s="72" t="s">
        <v>302</v>
      </c>
      <c r="B361" s="72"/>
      <c r="C361" s="72"/>
      <c r="D361" s="72"/>
      <c r="E361" s="72"/>
      <c r="F361" s="72"/>
      <c r="G361" s="72"/>
      <c r="H361" s="13">
        <f>SUM(H355:H360)</f>
        <v>3347200</v>
      </c>
      <c r="I361" s="13">
        <f t="shared" ref="I361:J361" si="16">SUM(I355:I360)</f>
        <v>1363000</v>
      </c>
      <c r="J361" s="13">
        <f t="shared" si="16"/>
        <v>0</v>
      </c>
    </row>
    <row r="362" spans="1:10" ht="55.2" x14ac:dyDescent="0.3">
      <c r="A362" s="47" t="s">
        <v>74</v>
      </c>
      <c r="B362" s="69" t="s">
        <v>2</v>
      </c>
      <c r="C362" s="69"/>
      <c r="D362" s="47" t="s">
        <v>169</v>
      </c>
      <c r="E362" s="47" t="s">
        <v>170</v>
      </c>
      <c r="F362" s="47" t="s">
        <v>171</v>
      </c>
      <c r="G362" s="47" t="s">
        <v>172</v>
      </c>
      <c r="H362" s="13">
        <v>19800000</v>
      </c>
      <c r="I362" s="13">
        <v>7615000</v>
      </c>
      <c r="J362" s="14">
        <v>1256269.1399999999</v>
      </c>
    </row>
    <row r="363" spans="1:10" x14ac:dyDescent="0.3">
      <c r="A363" s="72" t="s">
        <v>303</v>
      </c>
      <c r="B363" s="72"/>
      <c r="C363" s="72"/>
      <c r="D363" s="72"/>
      <c r="E363" s="72"/>
      <c r="F363" s="72"/>
      <c r="G363" s="72"/>
      <c r="H363" s="13">
        <f>SUM(H362)</f>
        <v>19800000</v>
      </c>
      <c r="I363" s="13">
        <f t="shared" ref="I363:J363" si="17">SUM(I362)</f>
        <v>7615000</v>
      </c>
      <c r="J363" s="13">
        <f t="shared" si="17"/>
        <v>1256269.1399999999</v>
      </c>
    </row>
    <row r="364" spans="1:10" ht="41.4" x14ac:dyDescent="0.3">
      <c r="A364" s="47" t="s">
        <v>74</v>
      </c>
      <c r="B364" s="69" t="s">
        <v>2</v>
      </c>
      <c r="C364" s="69"/>
      <c r="D364" s="47" t="s">
        <v>173</v>
      </c>
      <c r="E364" s="47" t="s">
        <v>174</v>
      </c>
      <c r="F364" s="47">
        <v>710102</v>
      </c>
      <c r="G364" s="47" t="s">
        <v>277</v>
      </c>
      <c r="H364" s="13">
        <v>0</v>
      </c>
      <c r="I364" s="13">
        <v>0</v>
      </c>
      <c r="J364" s="14">
        <v>0</v>
      </c>
    </row>
    <row r="365" spans="1:10" ht="41.4" x14ac:dyDescent="0.3">
      <c r="A365" s="47" t="s">
        <v>74</v>
      </c>
      <c r="B365" s="69" t="s">
        <v>2</v>
      </c>
      <c r="C365" s="69"/>
      <c r="D365" s="47" t="s">
        <v>173</v>
      </c>
      <c r="E365" s="47" t="s">
        <v>174</v>
      </c>
      <c r="F365" s="47">
        <v>710103</v>
      </c>
      <c r="G365" s="47" t="s">
        <v>150</v>
      </c>
      <c r="H365" s="13">
        <v>31000</v>
      </c>
      <c r="I365" s="13">
        <v>10000</v>
      </c>
      <c r="J365" s="14">
        <v>0</v>
      </c>
    </row>
    <row r="366" spans="1:10" ht="41.4" x14ac:dyDescent="0.3">
      <c r="A366" s="58" t="s">
        <v>74</v>
      </c>
      <c r="B366" s="69" t="s">
        <v>2</v>
      </c>
      <c r="C366" s="69"/>
      <c r="D366" s="58" t="s">
        <v>173</v>
      </c>
      <c r="E366" s="58" t="s">
        <v>174</v>
      </c>
      <c r="F366" s="58">
        <v>710130</v>
      </c>
      <c r="G366" s="58" t="s">
        <v>278</v>
      </c>
      <c r="H366" s="13">
        <v>3000</v>
      </c>
      <c r="I366" s="13">
        <v>3000</v>
      </c>
      <c r="J366" s="14">
        <v>0</v>
      </c>
    </row>
    <row r="367" spans="1:10" ht="27.6" x14ac:dyDescent="0.3">
      <c r="A367" s="47" t="s">
        <v>74</v>
      </c>
      <c r="B367" s="69" t="s">
        <v>2</v>
      </c>
      <c r="C367" s="69"/>
      <c r="D367" s="47" t="s">
        <v>183</v>
      </c>
      <c r="E367" s="47" t="s">
        <v>184</v>
      </c>
      <c r="F367" s="47">
        <v>510229</v>
      </c>
      <c r="G367" s="47" t="s">
        <v>280</v>
      </c>
      <c r="H367" s="13">
        <v>182000</v>
      </c>
      <c r="I367" s="13">
        <v>71000</v>
      </c>
      <c r="J367" s="14">
        <v>0</v>
      </c>
    </row>
    <row r="368" spans="1:10" ht="27.6" x14ac:dyDescent="0.3">
      <c r="A368" s="47" t="s">
        <v>74</v>
      </c>
      <c r="B368" s="69" t="s">
        <v>2</v>
      </c>
      <c r="C368" s="69"/>
      <c r="D368" s="47" t="s">
        <v>185</v>
      </c>
      <c r="E368" s="47" t="s">
        <v>186</v>
      </c>
      <c r="F368" s="47">
        <v>510229</v>
      </c>
      <c r="G368" s="47" t="s">
        <v>280</v>
      </c>
      <c r="H368" s="13">
        <v>150000</v>
      </c>
      <c r="I368" s="13">
        <v>57000</v>
      </c>
      <c r="J368" s="14">
        <v>0</v>
      </c>
    </row>
    <row r="369" spans="1:10" ht="41.4" x14ac:dyDescent="0.3">
      <c r="A369" s="47" t="s">
        <v>74</v>
      </c>
      <c r="B369" s="69" t="s">
        <v>2</v>
      </c>
      <c r="C369" s="69"/>
      <c r="D369" s="47">
        <v>670308</v>
      </c>
      <c r="E369" s="47" t="s">
        <v>190</v>
      </c>
      <c r="F369" s="47">
        <v>510229</v>
      </c>
      <c r="G369" s="47" t="s">
        <v>280</v>
      </c>
      <c r="H369" s="13">
        <v>0</v>
      </c>
      <c r="I369" s="13">
        <v>0</v>
      </c>
      <c r="J369" s="14">
        <v>0</v>
      </c>
    </row>
    <row r="370" spans="1:10" ht="27.6" x14ac:dyDescent="0.3">
      <c r="A370" s="47" t="s">
        <v>74</v>
      </c>
      <c r="B370" s="69" t="s">
        <v>2</v>
      </c>
      <c r="C370" s="69"/>
      <c r="D370" s="47">
        <v>675000</v>
      </c>
      <c r="E370" s="47" t="s">
        <v>286</v>
      </c>
      <c r="F370" s="47">
        <v>710101</v>
      </c>
      <c r="G370" s="47" t="s">
        <v>222</v>
      </c>
      <c r="H370" s="13">
        <v>500000</v>
      </c>
      <c r="I370" s="13">
        <v>192000</v>
      </c>
      <c r="J370" s="14">
        <v>0</v>
      </c>
    </row>
    <row r="371" spans="1:10" x14ac:dyDescent="0.3">
      <c r="A371" s="72" t="s">
        <v>304</v>
      </c>
      <c r="B371" s="72"/>
      <c r="C371" s="72"/>
      <c r="D371" s="72"/>
      <c r="E371" s="72"/>
      <c r="F371" s="72"/>
      <c r="G371" s="72"/>
      <c r="H371" s="13">
        <f>SUM(H364:H370)</f>
        <v>866000</v>
      </c>
      <c r="I371" s="13">
        <f t="shared" ref="I371:J371" si="18">SUM(I364:I370)</f>
        <v>333000</v>
      </c>
      <c r="J371" s="13">
        <f t="shared" si="18"/>
        <v>0</v>
      </c>
    </row>
    <row r="372" spans="1:10" ht="27.6" x14ac:dyDescent="0.3">
      <c r="A372" s="58" t="s">
        <v>74</v>
      </c>
      <c r="B372" s="69" t="s">
        <v>2</v>
      </c>
      <c r="C372" s="69"/>
      <c r="D372" s="58" t="s">
        <v>197</v>
      </c>
      <c r="E372" s="58" t="s">
        <v>198</v>
      </c>
      <c r="F372" s="58">
        <v>580101</v>
      </c>
      <c r="G372" s="58" t="s">
        <v>136</v>
      </c>
      <c r="H372" s="13">
        <v>5338000</v>
      </c>
      <c r="I372" s="13">
        <v>1871000</v>
      </c>
      <c r="J372" s="13">
        <v>0</v>
      </c>
    </row>
    <row r="373" spans="1:10" ht="27.6" x14ac:dyDescent="0.3">
      <c r="A373" s="58" t="s">
        <v>74</v>
      </c>
      <c r="B373" s="69" t="s">
        <v>2</v>
      </c>
      <c r="C373" s="69"/>
      <c r="D373" s="58" t="s">
        <v>197</v>
      </c>
      <c r="E373" s="58" t="s">
        <v>198</v>
      </c>
      <c r="F373" s="58">
        <v>580102</v>
      </c>
      <c r="G373" s="58" t="s">
        <v>138</v>
      </c>
      <c r="H373" s="13">
        <v>7675000</v>
      </c>
      <c r="I373" s="13">
        <v>3800000</v>
      </c>
      <c r="J373" s="13">
        <v>0</v>
      </c>
    </row>
    <row r="374" spans="1:10" ht="27.6" x14ac:dyDescent="0.3">
      <c r="A374" s="58" t="s">
        <v>74</v>
      </c>
      <c r="B374" s="69" t="s">
        <v>2</v>
      </c>
      <c r="C374" s="69"/>
      <c r="D374" s="58" t="s">
        <v>197</v>
      </c>
      <c r="E374" s="58" t="s">
        <v>198</v>
      </c>
      <c r="F374" s="58">
        <v>580201</v>
      </c>
      <c r="G374" s="58" t="s">
        <v>136</v>
      </c>
      <c r="H374" s="13">
        <v>1277000</v>
      </c>
      <c r="I374" s="13">
        <v>106000</v>
      </c>
      <c r="J374" s="13">
        <v>0</v>
      </c>
    </row>
    <row r="375" spans="1:10" ht="27.6" x14ac:dyDescent="0.3">
      <c r="A375" s="58" t="s">
        <v>74</v>
      </c>
      <c r="B375" s="69" t="s">
        <v>2</v>
      </c>
      <c r="C375" s="69"/>
      <c r="D375" s="58" t="s">
        <v>197</v>
      </c>
      <c r="E375" s="58" t="s">
        <v>198</v>
      </c>
      <c r="F375" s="58">
        <v>580202</v>
      </c>
      <c r="G375" s="58" t="s">
        <v>138</v>
      </c>
      <c r="H375" s="13">
        <v>8086000</v>
      </c>
      <c r="I375" s="13">
        <v>5000000</v>
      </c>
      <c r="J375" s="13">
        <v>0</v>
      </c>
    </row>
    <row r="376" spans="1:10" ht="27.6" x14ac:dyDescent="0.3">
      <c r="A376" s="47" t="s">
        <v>74</v>
      </c>
      <c r="B376" s="69" t="s">
        <v>2</v>
      </c>
      <c r="C376" s="69"/>
      <c r="D376" s="47" t="s">
        <v>197</v>
      </c>
      <c r="E376" s="47" t="s">
        <v>198</v>
      </c>
      <c r="F376" s="47">
        <v>710101</v>
      </c>
      <c r="G376" s="47" t="s">
        <v>222</v>
      </c>
      <c r="H376" s="13">
        <v>100000</v>
      </c>
      <c r="I376" s="13">
        <v>0</v>
      </c>
      <c r="J376" s="14">
        <v>0</v>
      </c>
    </row>
    <row r="377" spans="1:10" ht="27.6" x14ac:dyDescent="0.3">
      <c r="A377" s="47" t="s">
        <v>74</v>
      </c>
      <c r="B377" s="69" t="s">
        <v>2</v>
      </c>
      <c r="C377" s="69"/>
      <c r="D377" s="47" t="s">
        <v>197</v>
      </c>
      <c r="E377" s="47" t="s">
        <v>198</v>
      </c>
      <c r="F377" s="47">
        <v>710102</v>
      </c>
      <c r="G377" s="47" t="s">
        <v>277</v>
      </c>
      <c r="H377" s="13">
        <v>0</v>
      </c>
      <c r="I377" s="13">
        <v>0</v>
      </c>
      <c r="J377" s="14">
        <v>0</v>
      </c>
    </row>
    <row r="378" spans="1:10" ht="41.4" x14ac:dyDescent="0.3">
      <c r="A378" s="47" t="s">
        <v>74</v>
      </c>
      <c r="B378" s="69" t="s">
        <v>2</v>
      </c>
      <c r="C378" s="69"/>
      <c r="D378" s="47" t="s">
        <v>197</v>
      </c>
      <c r="E378" s="47" t="s">
        <v>198</v>
      </c>
      <c r="F378" s="47">
        <v>710103</v>
      </c>
      <c r="G378" s="47" t="s">
        <v>150</v>
      </c>
      <c r="H378" s="13">
        <v>21000</v>
      </c>
      <c r="I378" s="13">
        <v>0</v>
      </c>
      <c r="J378" s="14">
        <v>0</v>
      </c>
    </row>
    <row r="379" spans="1:10" ht="27.6" x14ac:dyDescent="0.3">
      <c r="A379" s="47" t="s">
        <v>74</v>
      </c>
      <c r="B379" s="69" t="s">
        <v>2</v>
      </c>
      <c r="C379" s="69"/>
      <c r="D379" s="47" t="s">
        <v>197</v>
      </c>
      <c r="E379" s="47" t="s">
        <v>198</v>
      </c>
      <c r="F379" s="47">
        <v>710130</v>
      </c>
      <c r="G379" s="47" t="s">
        <v>278</v>
      </c>
      <c r="H379" s="13">
        <v>0</v>
      </c>
      <c r="I379" s="13">
        <v>0</v>
      </c>
      <c r="J379" s="14">
        <v>0</v>
      </c>
    </row>
    <row r="380" spans="1:10" ht="27.6" x14ac:dyDescent="0.3">
      <c r="A380" s="47" t="s">
        <v>74</v>
      </c>
      <c r="B380" s="69" t="s">
        <v>2</v>
      </c>
      <c r="C380" s="69"/>
      <c r="D380" s="47" t="s">
        <v>197</v>
      </c>
      <c r="E380" s="47" t="s">
        <v>198</v>
      </c>
      <c r="F380" s="47">
        <v>710300</v>
      </c>
      <c r="G380" s="47" t="s">
        <v>254</v>
      </c>
      <c r="H380" s="13">
        <v>205000</v>
      </c>
      <c r="I380" s="13">
        <v>94000</v>
      </c>
      <c r="J380" s="14">
        <v>93455.06</v>
      </c>
    </row>
    <row r="381" spans="1:10" ht="27.6" x14ac:dyDescent="0.3">
      <c r="A381" s="58" t="s">
        <v>74</v>
      </c>
      <c r="B381" s="69" t="s">
        <v>2</v>
      </c>
      <c r="C381" s="69"/>
      <c r="D381" s="58" t="s">
        <v>207</v>
      </c>
      <c r="E381" s="58" t="s">
        <v>208</v>
      </c>
      <c r="F381" s="58">
        <v>580201</v>
      </c>
      <c r="G381" s="58" t="s">
        <v>366</v>
      </c>
      <c r="H381" s="13">
        <v>1163000</v>
      </c>
      <c r="I381" s="13">
        <v>300000</v>
      </c>
      <c r="J381" s="14">
        <v>0</v>
      </c>
    </row>
    <row r="382" spans="1:10" ht="27.6" x14ac:dyDescent="0.3">
      <c r="A382" s="58" t="s">
        <v>74</v>
      </c>
      <c r="B382" s="69" t="s">
        <v>2</v>
      </c>
      <c r="C382" s="69"/>
      <c r="D382" s="58" t="s">
        <v>207</v>
      </c>
      <c r="E382" s="58" t="s">
        <v>208</v>
      </c>
      <c r="F382" s="58">
        <v>580202</v>
      </c>
      <c r="G382" s="58" t="s">
        <v>138</v>
      </c>
      <c r="H382" s="13">
        <v>6502000</v>
      </c>
      <c r="I382" s="13">
        <v>1000000</v>
      </c>
      <c r="J382" s="14">
        <v>0</v>
      </c>
    </row>
    <row r="383" spans="1:10" ht="27.6" x14ac:dyDescent="0.3">
      <c r="A383" s="47" t="s">
        <v>74</v>
      </c>
      <c r="B383" s="69" t="s">
        <v>2</v>
      </c>
      <c r="C383" s="69"/>
      <c r="D383" s="47" t="s">
        <v>207</v>
      </c>
      <c r="E383" s="47" t="s">
        <v>208</v>
      </c>
      <c r="F383" s="47">
        <v>710102</v>
      </c>
      <c r="G383" s="47" t="s">
        <v>277</v>
      </c>
      <c r="H383" s="13">
        <v>0</v>
      </c>
      <c r="I383" s="13">
        <v>0</v>
      </c>
      <c r="J383" s="14">
        <v>0</v>
      </c>
    </row>
    <row r="384" spans="1:10" ht="41.4" x14ac:dyDescent="0.3">
      <c r="A384" s="47" t="s">
        <v>74</v>
      </c>
      <c r="B384" s="69" t="s">
        <v>2</v>
      </c>
      <c r="C384" s="69"/>
      <c r="D384" s="47" t="s">
        <v>207</v>
      </c>
      <c r="E384" s="47" t="s">
        <v>208</v>
      </c>
      <c r="F384" s="47">
        <v>710103</v>
      </c>
      <c r="G384" s="47" t="s">
        <v>150</v>
      </c>
      <c r="H384" s="13">
        <v>3000</v>
      </c>
      <c r="I384" s="13">
        <v>0</v>
      </c>
      <c r="J384" s="14">
        <v>0</v>
      </c>
    </row>
    <row r="385" spans="1:10" ht="27.6" x14ac:dyDescent="0.3">
      <c r="A385" s="47" t="s">
        <v>74</v>
      </c>
      <c r="B385" s="69" t="s">
        <v>2</v>
      </c>
      <c r="C385" s="69"/>
      <c r="D385" s="47" t="s">
        <v>207</v>
      </c>
      <c r="E385" s="47" t="s">
        <v>208</v>
      </c>
      <c r="F385" s="47">
        <v>710300</v>
      </c>
      <c r="G385" s="47" t="s">
        <v>254</v>
      </c>
      <c r="H385" s="13">
        <v>6000</v>
      </c>
      <c r="I385" s="13">
        <v>0</v>
      </c>
      <c r="J385" s="14">
        <v>0</v>
      </c>
    </row>
    <row r="386" spans="1:10" ht="41.4" x14ac:dyDescent="0.3">
      <c r="A386" s="47" t="s">
        <v>74</v>
      </c>
      <c r="B386" s="69" t="s">
        <v>2</v>
      </c>
      <c r="C386" s="69"/>
      <c r="D386" s="47" t="s">
        <v>211</v>
      </c>
      <c r="E386" s="47" t="s">
        <v>212</v>
      </c>
      <c r="F386" s="47">
        <v>580101</v>
      </c>
      <c r="G386" s="47" t="s">
        <v>136</v>
      </c>
      <c r="H386" s="13">
        <v>0</v>
      </c>
      <c r="I386" s="13">
        <v>0</v>
      </c>
      <c r="J386" s="14">
        <v>509521.11</v>
      </c>
    </row>
    <row r="387" spans="1:10" ht="41.4" x14ac:dyDescent="0.3">
      <c r="A387" s="47" t="s">
        <v>74</v>
      </c>
      <c r="B387" s="69" t="s">
        <v>2</v>
      </c>
      <c r="C387" s="69"/>
      <c r="D387" s="47" t="s">
        <v>211</v>
      </c>
      <c r="E387" s="47" t="s">
        <v>212</v>
      </c>
      <c r="F387" s="47">
        <v>580102</v>
      </c>
      <c r="G387" s="47" t="s">
        <v>138</v>
      </c>
      <c r="H387" s="13">
        <v>0</v>
      </c>
      <c r="I387" s="13">
        <v>0</v>
      </c>
      <c r="J387" s="14">
        <v>0</v>
      </c>
    </row>
    <row r="388" spans="1:10" ht="41.4" x14ac:dyDescent="0.3">
      <c r="A388" s="47" t="s">
        <v>74</v>
      </c>
      <c r="B388" s="69" t="s">
        <v>2</v>
      </c>
      <c r="C388" s="69"/>
      <c r="D388" s="47" t="s">
        <v>211</v>
      </c>
      <c r="E388" s="47" t="s">
        <v>212</v>
      </c>
      <c r="F388" s="47">
        <v>580201</v>
      </c>
      <c r="G388" s="47" t="s">
        <v>136</v>
      </c>
      <c r="H388" s="13">
        <v>0</v>
      </c>
      <c r="I388" s="13">
        <v>0</v>
      </c>
      <c r="J388" s="14">
        <v>39641.589999999997</v>
      </c>
    </row>
    <row r="389" spans="1:10" ht="41.4" x14ac:dyDescent="0.3">
      <c r="A389" s="47" t="s">
        <v>74</v>
      </c>
      <c r="B389" s="69" t="s">
        <v>2</v>
      </c>
      <c r="C389" s="69"/>
      <c r="D389" s="47" t="s">
        <v>211</v>
      </c>
      <c r="E389" s="47" t="s">
        <v>212</v>
      </c>
      <c r="F389" s="47">
        <v>580202</v>
      </c>
      <c r="G389" s="47" t="s">
        <v>138</v>
      </c>
      <c r="H389" s="13">
        <v>0</v>
      </c>
      <c r="I389" s="13">
        <v>0</v>
      </c>
      <c r="J389" s="14">
        <v>31062.23</v>
      </c>
    </row>
    <row r="390" spans="1:10" ht="41.4" x14ac:dyDescent="0.3">
      <c r="A390" s="47" t="s">
        <v>74</v>
      </c>
      <c r="B390" s="69" t="s">
        <v>2</v>
      </c>
      <c r="C390" s="69"/>
      <c r="D390" s="47" t="s">
        <v>211</v>
      </c>
      <c r="E390" s="47" t="s">
        <v>212</v>
      </c>
      <c r="F390" s="47">
        <v>710101</v>
      </c>
      <c r="G390" s="47" t="s">
        <v>222</v>
      </c>
      <c r="H390" s="13">
        <v>0</v>
      </c>
      <c r="I390" s="13">
        <v>0</v>
      </c>
      <c r="J390" s="14">
        <v>0</v>
      </c>
    </row>
    <row r="391" spans="1:10" ht="41.4" x14ac:dyDescent="0.3">
      <c r="A391" s="47" t="s">
        <v>74</v>
      </c>
      <c r="B391" s="69" t="s">
        <v>2</v>
      </c>
      <c r="C391" s="69"/>
      <c r="D391" s="47" t="s">
        <v>211</v>
      </c>
      <c r="E391" s="47" t="s">
        <v>212</v>
      </c>
      <c r="F391" s="47">
        <v>710102</v>
      </c>
      <c r="G391" s="47" t="s">
        <v>277</v>
      </c>
      <c r="H391" s="13">
        <v>0</v>
      </c>
      <c r="I391" s="13">
        <v>0</v>
      </c>
      <c r="J391" s="14">
        <v>0</v>
      </c>
    </row>
    <row r="392" spans="1:10" ht="41.4" x14ac:dyDescent="0.3">
      <c r="A392" s="47" t="s">
        <v>74</v>
      </c>
      <c r="B392" s="69" t="s">
        <v>2</v>
      </c>
      <c r="C392" s="69"/>
      <c r="D392" s="47" t="s">
        <v>211</v>
      </c>
      <c r="E392" s="47" t="s">
        <v>212</v>
      </c>
      <c r="F392" s="47">
        <v>710103</v>
      </c>
      <c r="G392" s="47" t="s">
        <v>150</v>
      </c>
      <c r="H392" s="13">
        <v>0</v>
      </c>
      <c r="I392" s="13">
        <v>0</v>
      </c>
      <c r="J392" s="14">
        <v>0</v>
      </c>
    </row>
    <row r="393" spans="1:10" ht="41.4" x14ac:dyDescent="0.3">
      <c r="A393" s="47" t="s">
        <v>74</v>
      </c>
      <c r="B393" s="69" t="s">
        <v>2</v>
      </c>
      <c r="C393" s="69"/>
      <c r="D393" s="47" t="s">
        <v>211</v>
      </c>
      <c r="E393" s="47" t="s">
        <v>212</v>
      </c>
      <c r="F393" s="47">
        <v>710130</v>
      </c>
      <c r="G393" s="47" t="s">
        <v>278</v>
      </c>
      <c r="H393" s="13">
        <v>0</v>
      </c>
      <c r="I393" s="13">
        <v>0</v>
      </c>
      <c r="J393" s="14">
        <v>0</v>
      </c>
    </row>
    <row r="394" spans="1:10" ht="41.4" x14ac:dyDescent="0.3">
      <c r="A394" s="47" t="s">
        <v>74</v>
      </c>
      <c r="B394" s="69" t="s">
        <v>2</v>
      </c>
      <c r="C394" s="69"/>
      <c r="D394" s="47" t="s">
        <v>211</v>
      </c>
      <c r="E394" s="47" t="s">
        <v>212</v>
      </c>
      <c r="F394" s="47">
        <v>710300</v>
      </c>
      <c r="G394" s="47" t="s">
        <v>254</v>
      </c>
      <c r="H394" s="13">
        <v>5000</v>
      </c>
      <c r="I394" s="13">
        <v>0</v>
      </c>
      <c r="J394" s="14">
        <v>0</v>
      </c>
    </row>
    <row r="395" spans="1:10" x14ac:dyDescent="0.3">
      <c r="A395" s="72" t="s">
        <v>305</v>
      </c>
      <c r="B395" s="72"/>
      <c r="C395" s="72"/>
      <c r="D395" s="72"/>
      <c r="E395" s="72"/>
      <c r="F395" s="72"/>
      <c r="G395" s="72"/>
      <c r="H395" s="13">
        <f>SUM(H372:H394)</f>
        <v>30381000</v>
      </c>
      <c r="I395" s="13">
        <f t="shared" ref="I395:J395" si="19">SUM(I372:I394)</f>
        <v>12171000</v>
      </c>
      <c r="J395" s="13">
        <f t="shared" si="19"/>
        <v>673679.98999999987</v>
      </c>
    </row>
    <row r="396" spans="1:10" ht="41.4" x14ac:dyDescent="0.3">
      <c r="A396" s="47" t="s">
        <v>74</v>
      </c>
      <c r="B396" s="69" t="s">
        <v>2</v>
      </c>
      <c r="C396" s="69"/>
      <c r="D396" s="47">
        <v>705000</v>
      </c>
      <c r="E396" s="47" t="s">
        <v>288</v>
      </c>
      <c r="F396" s="47">
        <v>710130</v>
      </c>
      <c r="G396" s="47" t="s">
        <v>278</v>
      </c>
      <c r="H396" s="13">
        <v>250000</v>
      </c>
      <c r="I396" s="13">
        <v>228000</v>
      </c>
      <c r="J396" s="14">
        <v>0</v>
      </c>
    </row>
    <row r="397" spans="1:10" x14ac:dyDescent="0.3">
      <c r="A397" s="72" t="s">
        <v>306</v>
      </c>
      <c r="B397" s="72"/>
      <c r="C397" s="72"/>
      <c r="D397" s="72"/>
      <c r="E397" s="72"/>
      <c r="F397" s="72"/>
      <c r="G397" s="72"/>
      <c r="H397" s="13">
        <f>SUM(H396)</f>
        <v>250000</v>
      </c>
      <c r="I397" s="13">
        <f t="shared" ref="I397:J397" si="20">SUM(I396)</f>
        <v>228000</v>
      </c>
      <c r="J397" s="13">
        <f t="shared" si="20"/>
        <v>0</v>
      </c>
    </row>
    <row r="398" spans="1:10" ht="27.6" x14ac:dyDescent="0.3">
      <c r="A398" s="47" t="s">
        <v>74</v>
      </c>
      <c r="B398" s="69" t="s">
        <v>2</v>
      </c>
      <c r="C398" s="69"/>
      <c r="D398" s="47">
        <v>740300</v>
      </c>
      <c r="E398" s="47" t="s">
        <v>289</v>
      </c>
      <c r="F398" s="47">
        <v>710130</v>
      </c>
      <c r="G398" s="47" t="s">
        <v>278</v>
      </c>
      <c r="H398" s="13">
        <v>15000</v>
      </c>
      <c r="I398" s="13">
        <v>0</v>
      </c>
      <c r="J398" s="14">
        <v>0</v>
      </c>
    </row>
    <row r="399" spans="1:10" ht="27.6" x14ac:dyDescent="0.3">
      <c r="A399" s="57" t="s">
        <v>74</v>
      </c>
      <c r="B399" s="69" t="s">
        <v>2</v>
      </c>
      <c r="C399" s="69"/>
      <c r="D399" s="57">
        <v>740502</v>
      </c>
      <c r="E399" s="57" t="s">
        <v>290</v>
      </c>
      <c r="F399" s="57">
        <v>580301</v>
      </c>
      <c r="G399" s="57" t="s">
        <v>366</v>
      </c>
      <c r="H399" s="13">
        <v>557500</v>
      </c>
      <c r="I399" s="13">
        <v>59500</v>
      </c>
      <c r="J399" s="14">
        <v>59500</v>
      </c>
    </row>
    <row r="400" spans="1:10" ht="27.6" x14ac:dyDescent="0.3">
      <c r="A400" s="58" t="s">
        <v>74</v>
      </c>
      <c r="B400" s="69" t="s">
        <v>2</v>
      </c>
      <c r="C400" s="69"/>
      <c r="D400" s="58">
        <v>740502</v>
      </c>
      <c r="E400" s="58" t="s">
        <v>290</v>
      </c>
      <c r="F400" s="58">
        <v>580302</v>
      </c>
      <c r="G400" s="58" t="s">
        <v>138</v>
      </c>
      <c r="H400" s="13">
        <v>3260000</v>
      </c>
      <c r="I400" s="13">
        <v>0</v>
      </c>
      <c r="J400" s="14">
        <v>0</v>
      </c>
    </row>
    <row r="401" spans="1:10" x14ac:dyDescent="0.3">
      <c r="A401" s="72" t="s">
        <v>307</v>
      </c>
      <c r="B401" s="72"/>
      <c r="C401" s="72"/>
      <c r="D401" s="72"/>
      <c r="E401" s="72"/>
      <c r="F401" s="72"/>
      <c r="G401" s="72"/>
      <c r="H401" s="13">
        <f>SUM(H398:H400)</f>
        <v>3832500</v>
      </c>
      <c r="I401" s="13">
        <f>SUM(I398:I400)</f>
        <v>59500</v>
      </c>
      <c r="J401" s="13">
        <f>SUM(J398:J400)</f>
        <v>59500</v>
      </c>
    </row>
    <row r="402" spans="1:10" ht="27.6" x14ac:dyDescent="0.3">
      <c r="A402" s="47" t="s">
        <v>74</v>
      </c>
      <c r="B402" s="69" t="s">
        <v>2</v>
      </c>
      <c r="C402" s="69"/>
      <c r="D402" s="47" t="s">
        <v>217</v>
      </c>
      <c r="E402" s="47" t="s">
        <v>218</v>
      </c>
      <c r="F402" s="47">
        <v>550113</v>
      </c>
      <c r="G402" s="47" t="s">
        <v>281</v>
      </c>
      <c r="H402" s="13">
        <v>280000</v>
      </c>
      <c r="I402" s="13">
        <v>0</v>
      </c>
      <c r="J402" s="14">
        <v>0</v>
      </c>
    </row>
    <row r="403" spans="1:10" ht="27.6" x14ac:dyDescent="0.3">
      <c r="A403" s="47" t="s">
        <v>74</v>
      </c>
      <c r="B403" s="69" t="s">
        <v>2</v>
      </c>
      <c r="C403" s="69"/>
      <c r="D403" s="47" t="s">
        <v>217</v>
      </c>
      <c r="E403" s="47" t="s">
        <v>218</v>
      </c>
      <c r="F403" s="47">
        <v>580101</v>
      </c>
      <c r="G403" s="47" t="s">
        <v>136</v>
      </c>
      <c r="H403" s="13">
        <v>18943000</v>
      </c>
      <c r="I403" s="13">
        <v>1094000</v>
      </c>
      <c r="J403" s="14">
        <v>456641.58</v>
      </c>
    </row>
    <row r="404" spans="1:10" ht="27.6" x14ac:dyDescent="0.3">
      <c r="A404" s="47" t="s">
        <v>74</v>
      </c>
      <c r="B404" s="69" t="s">
        <v>2</v>
      </c>
      <c r="C404" s="69"/>
      <c r="D404" s="47" t="s">
        <v>217</v>
      </c>
      <c r="E404" s="47" t="s">
        <v>218</v>
      </c>
      <c r="F404" s="47">
        <v>580102</v>
      </c>
      <c r="G404" s="47" t="s">
        <v>138</v>
      </c>
      <c r="H404" s="13">
        <v>122635000</v>
      </c>
      <c r="I404" s="13">
        <v>3000000</v>
      </c>
      <c r="J404" s="14">
        <v>2587635.64</v>
      </c>
    </row>
    <row r="405" spans="1:10" ht="27.6" x14ac:dyDescent="0.3">
      <c r="A405" s="47" t="s">
        <v>74</v>
      </c>
      <c r="B405" s="69" t="s">
        <v>2</v>
      </c>
      <c r="C405" s="69"/>
      <c r="D405" s="47" t="s">
        <v>217</v>
      </c>
      <c r="E405" s="47" t="s">
        <v>218</v>
      </c>
      <c r="F405" s="47" t="s">
        <v>219</v>
      </c>
      <c r="G405" s="47" t="s">
        <v>220</v>
      </c>
      <c r="H405" s="13">
        <v>2474000</v>
      </c>
      <c r="I405" s="13">
        <v>2474000</v>
      </c>
      <c r="J405" s="14">
        <v>15000</v>
      </c>
    </row>
    <row r="406" spans="1:10" ht="27.6" x14ac:dyDescent="0.3">
      <c r="A406" s="47" t="s">
        <v>74</v>
      </c>
      <c r="B406" s="69" t="s">
        <v>2</v>
      </c>
      <c r="C406" s="69"/>
      <c r="D406" s="47" t="s">
        <v>217</v>
      </c>
      <c r="E406" s="47" t="s">
        <v>218</v>
      </c>
      <c r="F406" s="47" t="s">
        <v>221</v>
      </c>
      <c r="G406" s="47" t="s">
        <v>222</v>
      </c>
      <c r="H406" s="13">
        <v>90155000</v>
      </c>
      <c r="I406" s="13">
        <v>29959500</v>
      </c>
      <c r="J406" s="14">
        <v>19432748.43</v>
      </c>
    </row>
    <row r="407" spans="1:10" ht="27.6" x14ac:dyDescent="0.3">
      <c r="A407" s="47" t="s">
        <v>74</v>
      </c>
      <c r="B407" s="69" t="s">
        <v>2</v>
      </c>
      <c r="C407" s="69"/>
      <c r="D407" s="47" t="s">
        <v>217</v>
      </c>
      <c r="E407" s="47" t="s">
        <v>218</v>
      </c>
      <c r="F407" s="47">
        <v>710102</v>
      </c>
      <c r="G407" s="47" t="s">
        <v>277</v>
      </c>
      <c r="H407" s="13">
        <v>0</v>
      </c>
      <c r="I407" s="13">
        <v>0</v>
      </c>
      <c r="J407" s="14">
        <v>0</v>
      </c>
    </row>
    <row r="408" spans="1:10" ht="27.6" x14ac:dyDescent="0.3">
      <c r="A408" s="47" t="s">
        <v>74</v>
      </c>
      <c r="B408" s="69" t="s">
        <v>2</v>
      </c>
      <c r="C408" s="69"/>
      <c r="D408" s="47" t="s">
        <v>217</v>
      </c>
      <c r="E408" s="47" t="s">
        <v>218</v>
      </c>
      <c r="F408" s="47">
        <v>710130</v>
      </c>
      <c r="G408" s="47" t="s">
        <v>278</v>
      </c>
      <c r="H408" s="13">
        <v>8000</v>
      </c>
      <c r="I408" s="13">
        <v>0</v>
      </c>
      <c r="J408" s="14">
        <v>0</v>
      </c>
    </row>
    <row r="409" spans="1:10" ht="27.6" x14ac:dyDescent="0.3">
      <c r="A409" s="47" t="s">
        <v>74</v>
      </c>
      <c r="B409" s="69" t="s">
        <v>2</v>
      </c>
      <c r="C409" s="69"/>
      <c r="D409" s="47" t="s">
        <v>223</v>
      </c>
      <c r="E409" s="47" t="s">
        <v>224</v>
      </c>
      <c r="F409" s="47">
        <v>550113</v>
      </c>
      <c r="G409" s="47" t="s">
        <v>281</v>
      </c>
      <c r="H409" s="13">
        <v>9000000</v>
      </c>
      <c r="I409" s="13">
        <v>5704000</v>
      </c>
      <c r="J409" s="14">
        <v>2011746.64</v>
      </c>
    </row>
    <row r="410" spans="1:10" ht="69" x14ac:dyDescent="0.3">
      <c r="A410" s="47" t="s">
        <v>74</v>
      </c>
      <c r="B410" s="69" t="s">
        <v>2</v>
      </c>
      <c r="C410" s="69"/>
      <c r="D410" s="47" t="s">
        <v>223</v>
      </c>
      <c r="E410" s="47" t="s">
        <v>224</v>
      </c>
      <c r="F410" s="47" t="s">
        <v>225</v>
      </c>
      <c r="G410" s="47" t="s">
        <v>226</v>
      </c>
      <c r="H410" s="13">
        <v>-13615000</v>
      </c>
      <c r="I410" s="13">
        <v>-8628000</v>
      </c>
      <c r="J410" s="14">
        <v>-13615484.699999999</v>
      </c>
    </row>
    <row r="411" spans="1:10" x14ac:dyDescent="0.3">
      <c r="A411" s="72" t="s">
        <v>310</v>
      </c>
      <c r="B411" s="72"/>
      <c r="C411" s="72"/>
      <c r="D411" s="72"/>
      <c r="E411" s="72"/>
      <c r="F411" s="72"/>
      <c r="G411" s="72"/>
      <c r="H411" s="13">
        <f>SUM(H402:H410)</f>
        <v>229880000</v>
      </c>
      <c r="I411" s="13">
        <f t="shared" ref="I411:J411" si="21">SUM(I402:I410)</f>
        <v>33603500</v>
      </c>
      <c r="J411" s="13">
        <f t="shared" si="21"/>
        <v>10888287.59</v>
      </c>
    </row>
    <row r="412" spans="1:10" ht="27.6" x14ac:dyDescent="0.3">
      <c r="A412" s="47" t="s">
        <v>74</v>
      </c>
      <c r="B412" s="69" t="s">
        <v>2</v>
      </c>
      <c r="C412" s="69"/>
      <c r="D412" s="47" t="s">
        <v>227</v>
      </c>
      <c r="E412" s="47" t="s">
        <v>228</v>
      </c>
      <c r="F412" s="47">
        <v>510229</v>
      </c>
      <c r="G412" s="47" t="s">
        <v>280</v>
      </c>
      <c r="H412" s="13">
        <v>31000</v>
      </c>
      <c r="I412" s="13">
        <v>12000</v>
      </c>
      <c r="J412" s="14">
        <v>0</v>
      </c>
    </row>
    <row r="413" spans="1:10" x14ac:dyDescent="0.3">
      <c r="A413" s="72" t="s">
        <v>311</v>
      </c>
      <c r="B413" s="72"/>
      <c r="C413" s="72"/>
      <c r="D413" s="72"/>
      <c r="E413" s="72"/>
      <c r="F413" s="72"/>
      <c r="G413" s="72"/>
      <c r="H413" s="13">
        <f>SUM(H412)</f>
        <v>31000</v>
      </c>
      <c r="I413" s="13">
        <f t="shared" ref="I413:J413" si="22">SUM(I412)</f>
        <v>12000</v>
      </c>
      <c r="J413" s="13">
        <f t="shared" si="22"/>
        <v>0</v>
      </c>
    </row>
    <row r="414" spans="1:10" x14ac:dyDescent="0.3">
      <c r="A414" s="73" t="s">
        <v>296</v>
      </c>
      <c r="B414" s="73"/>
      <c r="C414" s="73"/>
      <c r="D414" s="73"/>
      <c r="E414" s="73"/>
      <c r="F414" s="73"/>
      <c r="G414" s="73"/>
      <c r="H414" s="16">
        <f>H339+H348+H351+H354+H361+H363+H371+H395+H397+H401+H411+H413</f>
        <v>319940700</v>
      </c>
      <c r="I414" s="16">
        <f>I339+I348+I351+I354+I361+I363+I371+I395+I397+I401+I411+I413</f>
        <v>67419700</v>
      </c>
      <c r="J414" s="16">
        <f>J339+J348+J351+J354+J361+J363+J371+J395+J397+J401+J411+J413</f>
        <v>13908900.35</v>
      </c>
    </row>
    <row r="415" spans="1:10" x14ac:dyDescent="0.3">
      <c r="A415" s="75" t="s">
        <v>313</v>
      </c>
      <c r="B415" s="75"/>
      <c r="C415" s="75"/>
      <c r="D415" s="75"/>
      <c r="E415" s="75"/>
      <c r="F415" s="75"/>
      <c r="G415" s="75"/>
      <c r="H415" s="20">
        <f>H334+H414</f>
        <v>557819700</v>
      </c>
      <c r="I415" s="20">
        <f>I334+I414</f>
        <v>164670700</v>
      </c>
      <c r="J415" s="20">
        <f>J334+J414</f>
        <v>72411802.920000002</v>
      </c>
    </row>
    <row r="416" spans="1:10" x14ac:dyDescent="0.3">
      <c r="A416" s="76" t="s">
        <v>314</v>
      </c>
      <c r="B416" s="76"/>
      <c r="C416" s="76"/>
      <c r="D416" s="76"/>
      <c r="E416" s="76"/>
      <c r="F416" s="76"/>
      <c r="G416" s="76"/>
      <c r="H416" s="20">
        <f>H46-H415</f>
        <v>-49701700</v>
      </c>
      <c r="I416" s="20">
        <f>I46-I415</f>
        <v>-18163700</v>
      </c>
      <c r="J416" s="20">
        <f>J46-J415</f>
        <v>42974299.910000011</v>
      </c>
    </row>
    <row r="417" spans="1:10" x14ac:dyDescent="0.3">
      <c r="A417" s="73" t="s">
        <v>295</v>
      </c>
      <c r="B417" s="73"/>
      <c r="C417" s="73"/>
      <c r="D417" s="73"/>
      <c r="E417" s="73"/>
      <c r="F417" s="73"/>
      <c r="G417" s="73"/>
      <c r="H417" s="21">
        <f>H29-H334</f>
        <v>0</v>
      </c>
      <c r="I417" s="21">
        <f>I29-I334</f>
        <v>0</v>
      </c>
      <c r="J417" s="21">
        <f>J29-J334</f>
        <v>24090082.06000001</v>
      </c>
    </row>
    <row r="418" spans="1:10" x14ac:dyDescent="0.3">
      <c r="A418" s="73" t="s">
        <v>296</v>
      </c>
      <c r="B418" s="73"/>
      <c r="C418" s="73"/>
      <c r="D418" s="73"/>
      <c r="E418" s="73"/>
      <c r="F418" s="73"/>
      <c r="G418" s="73"/>
      <c r="H418" s="21">
        <f>H45-H414</f>
        <v>-49701700</v>
      </c>
      <c r="I418" s="21">
        <f>I45-I414</f>
        <v>-18163700</v>
      </c>
      <c r="J418" s="21">
        <f>J45-J414</f>
        <v>18884217.850000001</v>
      </c>
    </row>
    <row r="419" spans="1:10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3">
      <c r="A420" s="74" t="s">
        <v>269</v>
      </c>
      <c r="B420" s="74"/>
      <c r="C420" s="74"/>
      <c r="D420" s="74"/>
      <c r="E420" s="74"/>
      <c r="F420" s="1"/>
      <c r="G420" s="1"/>
      <c r="H420" s="1"/>
      <c r="I420" s="1"/>
      <c r="J420" s="1"/>
    </row>
    <row r="421" spans="1:10" x14ac:dyDescent="0.3">
      <c r="A421" s="74" t="s">
        <v>361</v>
      </c>
      <c r="B421" s="74"/>
      <c r="C421" s="74"/>
      <c r="D421" s="74"/>
      <c r="E421" s="74"/>
      <c r="F421" s="1"/>
      <c r="G421" s="1"/>
      <c r="H421" s="1"/>
      <c r="I421" s="1"/>
      <c r="J421" s="1"/>
    </row>
    <row r="422" spans="1:10" x14ac:dyDescent="0.3">
      <c r="A422" s="1"/>
      <c r="B422" s="1"/>
      <c r="C422" s="1"/>
      <c r="D422" s="1"/>
      <c r="E422" s="1"/>
      <c r="F422" s="1"/>
      <c r="G422" s="74" t="s">
        <v>270</v>
      </c>
      <c r="H422" s="74"/>
      <c r="I422" s="74"/>
      <c r="J422" s="74"/>
    </row>
    <row r="423" spans="1:10" x14ac:dyDescent="0.3">
      <c r="A423" s="1"/>
      <c r="B423" s="1"/>
      <c r="C423" s="1"/>
      <c r="D423" s="1"/>
      <c r="E423" s="1"/>
      <c r="F423" s="1"/>
      <c r="G423" s="74" t="s">
        <v>342</v>
      </c>
      <c r="H423" s="74"/>
      <c r="I423" s="74"/>
      <c r="J423" s="74"/>
    </row>
    <row r="424" spans="1:10" x14ac:dyDescent="0.3">
      <c r="A424" s="1"/>
      <c r="B424" s="1"/>
      <c r="C424" s="1"/>
      <c r="D424" s="1"/>
      <c r="E424" s="1"/>
      <c r="F424" s="1"/>
      <c r="G424" s="74" t="s">
        <v>291</v>
      </c>
      <c r="H424" s="74"/>
      <c r="I424" s="74"/>
      <c r="J424" s="74"/>
    </row>
  </sheetData>
  <mergeCells count="419">
    <mergeCell ref="B400:C400"/>
    <mergeCell ref="B196:C196"/>
    <mergeCell ref="B197:C197"/>
    <mergeCell ref="B198:C198"/>
    <mergeCell ref="B262:C262"/>
    <mergeCell ref="B298:C298"/>
    <mergeCell ref="B299:C299"/>
    <mergeCell ref="B300:C300"/>
    <mergeCell ref="B301:C301"/>
    <mergeCell ref="B320:C320"/>
    <mergeCell ref="B352:C352"/>
    <mergeCell ref="B342:C342"/>
    <mergeCell ref="B343:C343"/>
    <mergeCell ref="B344:C344"/>
    <mergeCell ref="B345:C345"/>
    <mergeCell ref="B346:C346"/>
    <mergeCell ref="B349:C349"/>
    <mergeCell ref="B254:C254"/>
    <mergeCell ref="B249:C249"/>
    <mergeCell ref="B244:C244"/>
    <mergeCell ref="B245:C245"/>
    <mergeCell ref="B253:C253"/>
    <mergeCell ref="B241:C241"/>
    <mergeCell ref="B250:C250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02:C102"/>
    <mergeCell ref="B103:C103"/>
    <mergeCell ref="B117:C117"/>
    <mergeCell ref="B141:C141"/>
    <mergeCell ref="B145:C145"/>
    <mergeCell ref="B183:C183"/>
    <mergeCell ref="B184:C184"/>
    <mergeCell ref="B185:C185"/>
    <mergeCell ref="B186:C186"/>
    <mergeCell ref="B115:C115"/>
    <mergeCell ref="B113:C113"/>
    <mergeCell ref="B123:C123"/>
    <mergeCell ref="B125:C125"/>
    <mergeCell ref="B126:C126"/>
    <mergeCell ref="B129:C129"/>
    <mergeCell ref="B130:C130"/>
    <mergeCell ref="B131:C131"/>
    <mergeCell ref="B144:C144"/>
    <mergeCell ref="B124:C124"/>
    <mergeCell ref="B127:C127"/>
    <mergeCell ref="B128:C128"/>
    <mergeCell ref="B135:C135"/>
    <mergeCell ref="B136:C136"/>
    <mergeCell ref="B137:C137"/>
    <mergeCell ref="B408:C408"/>
    <mergeCell ref="B409:C409"/>
    <mergeCell ref="B412:C412"/>
    <mergeCell ref="G2:J2"/>
    <mergeCell ref="G3:J3"/>
    <mergeCell ref="G423:J423"/>
    <mergeCell ref="G422:J422"/>
    <mergeCell ref="G424:J424"/>
    <mergeCell ref="B325:C325"/>
    <mergeCell ref="B326:C326"/>
    <mergeCell ref="B327:C327"/>
    <mergeCell ref="B328:C328"/>
    <mergeCell ref="B329:C329"/>
    <mergeCell ref="B402:C402"/>
    <mergeCell ref="B403:C403"/>
    <mergeCell ref="B404:C404"/>
    <mergeCell ref="B407:C407"/>
    <mergeCell ref="B308:C308"/>
    <mergeCell ref="B309:C309"/>
    <mergeCell ref="B310:C310"/>
    <mergeCell ref="B311:C311"/>
    <mergeCell ref="B313:C313"/>
    <mergeCell ref="B314:C314"/>
    <mergeCell ref="B317:C317"/>
    <mergeCell ref="B50:C50"/>
    <mergeCell ref="B51:C51"/>
    <mergeCell ref="B57:C57"/>
    <mergeCell ref="B60:C60"/>
    <mergeCell ref="B66:C66"/>
    <mergeCell ref="B69:C69"/>
    <mergeCell ref="B70:C70"/>
    <mergeCell ref="B72:C72"/>
    <mergeCell ref="B73:C73"/>
    <mergeCell ref="B59:C59"/>
    <mergeCell ref="B61:C61"/>
    <mergeCell ref="B62:C62"/>
    <mergeCell ref="B63:C63"/>
    <mergeCell ref="B64:C64"/>
    <mergeCell ref="B65:C65"/>
    <mergeCell ref="B52:C52"/>
    <mergeCell ref="B53:C53"/>
    <mergeCell ref="B54:C54"/>
    <mergeCell ref="B55:C55"/>
    <mergeCell ref="B56:C56"/>
    <mergeCell ref="B58:C58"/>
    <mergeCell ref="B67:C67"/>
    <mergeCell ref="B68:C68"/>
    <mergeCell ref="B71:C71"/>
    <mergeCell ref="A5:J5"/>
    <mergeCell ref="A6:J6"/>
    <mergeCell ref="A7:J7"/>
    <mergeCell ref="B10:C10"/>
    <mergeCell ref="B19:C19"/>
    <mergeCell ref="B20:C20"/>
    <mergeCell ref="B21:C21"/>
    <mergeCell ref="B12:C12"/>
    <mergeCell ref="B22:C22"/>
    <mergeCell ref="B18:C18"/>
    <mergeCell ref="B43:C43"/>
    <mergeCell ref="B23:C23"/>
    <mergeCell ref="B24:C24"/>
    <mergeCell ref="B11:C11"/>
    <mergeCell ref="B13:C13"/>
    <mergeCell ref="B14:C14"/>
    <mergeCell ref="B15:C15"/>
    <mergeCell ref="B16:C16"/>
    <mergeCell ref="B17:C17"/>
    <mergeCell ref="B36:C36"/>
    <mergeCell ref="B31:C31"/>
    <mergeCell ref="B106:C106"/>
    <mergeCell ref="B107:C107"/>
    <mergeCell ref="B110:C110"/>
    <mergeCell ref="B41:C41"/>
    <mergeCell ref="B42:C42"/>
    <mergeCell ref="B47:C47"/>
    <mergeCell ref="B48:C48"/>
    <mergeCell ref="B49:C49"/>
    <mergeCell ref="B25:C25"/>
    <mergeCell ref="B30:C30"/>
    <mergeCell ref="B32:C32"/>
    <mergeCell ref="B27:C27"/>
    <mergeCell ref="B35:C35"/>
    <mergeCell ref="B28:C28"/>
    <mergeCell ref="B26:C26"/>
    <mergeCell ref="B33:C33"/>
    <mergeCell ref="B34:C34"/>
    <mergeCell ref="B37:C37"/>
    <mergeCell ref="B38:C38"/>
    <mergeCell ref="B39:C39"/>
    <mergeCell ref="B40:C40"/>
    <mergeCell ref="A29:G29"/>
    <mergeCell ref="A45:G45"/>
    <mergeCell ref="B44:C44"/>
    <mergeCell ref="B109:C109"/>
    <mergeCell ref="B111:C111"/>
    <mergeCell ref="B112:C112"/>
    <mergeCell ref="B74:C74"/>
    <mergeCell ref="B75:C75"/>
    <mergeCell ref="B76:C76"/>
    <mergeCell ref="B335:C335"/>
    <mergeCell ref="B336:C336"/>
    <mergeCell ref="B337:C337"/>
    <mergeCell ref="B323:C323"/>
    <mergeCell ref="B324:C324"/>
    <mergeCell ref="B85:C85"/>
    <mergeCell ref="B82:C82"/>
    <mergeCell ref="B94:C94"/>
    <mergeCell ref="B95:C95"/>
    <mergeCell ref="B96:C96"/>
    <mergeCell ref="B97:C97"/>
    <mergeCell ref="B99:C99"/>
    <mergeCell ref="B100:C100"/>
    <mergeCell ref="B101:C101"/>
    <mergeCell ref="B104:C104"/>
    <mergeCell ref="B88:C88"/>
    <mergeCell ref="B89:C89"/>
    <mergeCell ref="B91:C91"/>
    <mergeCell ref="B138:C138"/>
    <mergeCell ref="B143:C143"/>
    <mergeCell ref="B150:C150"/>
    <mergeCell ref="B151:C151"/>
    <mergeCell ref="B152:C152"/>
    <mergeCell ref="B153:C153"/>
    <mergeCell ref="A146:G146"/>
    <mergeCell ref="B77:C77"/>
    <mergeCell ref="B78:C78"/>
    <mergeCell ref="B79:C79"/>
    <mergeCell ref="B80:C80"/>
    <mergeCell ref="B83:C83"/>
    <mergeCell ref="B84:C84"/>
    <mergeCell ref="B92:C92"/>
    <mergeCell ref="B98:C98"/>
    <mergeCell ref="B116:C116"/>
    <mergeCell ref="B118:C118"/>
    <mergeCell ref="B140:C140"/>
    <mergeCell ref="B142:C142"/>
    <mergeCell ref="B149:C149"/>
    <mergeCell ref="B120:C120"/>
    <mergeCell ref="B121:C121"/>
    <mergeCell ref="B122:C122"/>
    <mergeCell ref="B108:C108"/>
    <mergeCell ref="B239:C239"/>
    <mergeCell ref="B240:C240"/>
    <mergeCell ref="B237:C237"/>
    <mergeCell ref="B238:C238"/>
    <mergeCell ref="A46:G46"/>
    <mergeCell ref="B297:C297"/>
    <mergeCell ref="B305:C305"/>
    <mergeCell ref="B307:C307"/>
    <mergeCell ref="B312:C312"/>
    <mergeCell ref="B173:C173"/>
    <mergeCell ref="B222:C222"/>
    <mergeCell ref="B224:C224"/>
    <mergeCell ref="B221:C221"/>
    <mergeCell ref="B163:C163"/>
    <mergeCell ref="B168:C168"/>
    <mergeCell ref="B170:C170"/>
    <mergeCell ref="B172:C172"/>
    <mergeCell ref="B235:C235"/>
    <mergeCell ref="A182:G182"/>
    <mergeCell ref="B218:C218"/>
    <mergeCell ref="B174:C174"/>
    <mergeCell ref="B209:C209"/>
    <mergeCell ref="B210:C210"/>
    <mergeCell ref="B214:C214"/>
    <mergeCell ref="B315:C315"/>
    <mergeCell ref="B316:C316"/>
    <mergeCell ref="B281:C281"/>
    <mergeCell ref="B284:C284"/>
    <mergeCell ref="B286:C286"/>
    <mergeCell ref="B179:C179"/>
    <mergeCell ref="B181:C181"/>
    <mergeCell ref="B202:C202"/>
    <mergeCell ref="B204:C204"/>
    <mergeCell ref="B205:C205"/>
    <mergeCell ref="B261:C261"/>
    <mergeCell ref="B255:C255"/>
    <mergeCell ref="B256:C256"/>
    <mergeCell ref="B257:C257"/>
    <mergeCell ref="B258:C258"/>
    <mergeCell ref="B260:C260"/>
    <mergeCell ref="B234:C234"/>
    <mergeCell ref="B248:C248"/>
    <mergeCell ref="B213:C213"/>
    <mergeCell ref="B219:C219"/>
    <mergeCell ref="B220:C220"/>
    <mergeCell ref="B223:C223"/>
    <mergeCell ref="B230:C230"/>
    <mergeCell ref="B231:C231"/>
    <mergeCell ref="A415:G415"/>
    <mergeCell ref="A416:G416"/>
    <mergeCell ref="A420:E420"/>
    <mergeCell ref="B318:C318"/>
    <mergeCell ref="B319:C319"/>
    <mergeCell ref="B321:C321"/>
    <mergeCell ref="B322:C322"/>
    <mergeCell ref="B405:C405"/>
    <mergeCell ref="B406:C406"/>
    <mergeCell ref="B368:C368"/>
    <mergeCell ref="B370:C370"/>
    <mergeCell ref="B364:C364"/>
    <mergeCell ref="B365:C365"/>
    <mergeCell ref="B367:C367"/>
    <mergeCell ref="A417:G417"/>
    <mergeCell ref="A418:G418"/>
    <mergeCell ref="A361:G361"/>
    <mergeCell ref="A363:G363"/>
    <mergeCell ref="A371:G371"/>
    <mergeCell ref="A395:G395"/>
    <mergeCell ref="A414:G414"/>
    <mergeCell ref="B362:C362"/>
    <mergeCell ref="A411:G411"/>
    <mergeCell ref="B410:C410"/>
    <mergeCell ref="A421:E421"/>
    <mergeCell ref="B289:C289"/>
    <mergeCell ref="B290:C290"/>
    <mergeCell ref="B292:C292"/>
    <mergeCell ref="B274:C274"/>
    <mergeCell ref="B275:C275"/>
    <mergeCell ref="B276:C276"/>
    <mergeCell ref="B278:C278"/>
    <mergeCell ref="B279:C279"/>
    <mergeCell ref="B280:C280"/>
    <mergeCell ref="B291:C291"/>
    <mergeCell ref="B386:C386"/>
    <mergeCell ref="B387:C387"/>
    <mergeCell ref="B388:C388"/>
    <mergeCell ref="B389:C389"/>
    <mergeCell ref="B390:C390"/>
    <mergeCell ref="B392:C392"/>
    <mergeCell ref="B296:C296"/>
    <mergeCell ref="A413:G413"/>
    <mergeCell ref="A333:G333"/>
    <mergeCell ref="A293:G293"/>
    <mergeCell ref="A397:G397"/>
    <mergeCell ref="A401:G401"/>
    <mergeCell ref="A304:G304"/>
    <mergeCell ref="B86:C86"/>
    <mergeCell ref="B178:C178"/>
    <mergeCell ref="B175:C175"/>
    <mergeCell ref="B176:C176"/>
    <mergeCell ref="B215:C215"/>
    <mergeCell ref="B216:C216"/>
    <mergeCell ref="B233:C233"/>
    <mergeCell ref="B225:C225"/>
    <mergeCell ref="B226:C226"/>
    <mergeCell ref="B227:C227"/>
    <mergeCell ref="B229:C229"/>
    <mergeCell ref="B217:C217"/>
    <mergeCell ref="B211:C211"/>
    <mergeCell ref="B212:C212"/>
    <mergeCell ref="B139:C139"/>
    <mergeCell ref="B114:C114"/>
    <mergeCell ref="B154:C154"/>
    <mergeCell ref="B155:C155"/>
    <mergeCell ref="B156:C156"/>
    <mergeCell ref="B157:C157"/>
    <mergeCell ref="B158:C158"/>
    <mergeCell ref="B132:C132"/>
    <mergeCell ref="B133:C133"/>
    <mergeCell ref="B134:C134"/>
    <mergeCell ref="B208:C208"/>
    <mergeCell ref="B251:C251"/>
    <mergeCell ref="B252:C252"/>
    <mergeCell ref="B259:C259"/>
    <mergeCell ref="A81:G81"/>
    <mergeCell ref="A90:G90"/>
    <mergeCell ref="A348:G348"/>
    <mergeCell ref="A93:G93"/>
    <mergeCell ref="B159:C159"/>
    <mergeCell ref="B160:C160"/>
    <mergeCell ref="B164:C164"/>
    <mergeCell ref="B165:C165"/>
    <mergeCell ref="B166:C166"/>
    <mergeCell ref="B167:C167"/>
    <mergeCell ref="B169:C169"/>
    <mergeCell ref="B171:C171"/>
    <mergeCell ref="B199:C199"/>
    <mergeCell ref="B263:C263"/>
    <mergeCell ref="B242:C242"/>
    <mergeCell ref="B243:C243"/>
    <mergeCell ref="B246:C246"/>
    <mergeCell ref="B247:C247"/>
    <mergeCell ref="B161:C161"/>
    <mergeCell ref="B162:C162"/>
    <mergeCell ref="B282:C282"/>
    <mergeCell ref="B283:C283"/>
    <mergeCell ref="B285:C285"/>
    <mergeCell ref="B287:C287"/>
    <mergeCell ref="B271:C271"/>
    <mergeCell ref="B264:C264"/>
    <mergeCell ref="B265:C265"/>
    <mergeCell ref="B266:C266"/>
    <mergeCell ref="B267:C267"/>
    <mergeCell ref="B268:C268"/>
    <mergeCell ref="B269:C269"/>
    <mergeCell ref="B399:C399"/>
    <mergeCell ref="B232:C232"/>
    <mergeCell ref="B87:C87"/>
    <mergeCell ref="B147:C147"/>
    <mergeCell ref="A148:G148"/>
    <mergeCell ref="B203:C203"/>
    <mergeCell ref="B236:C236"/>
    <mergeCell ref="A339:G339"/>
    <mergeCell ref="B384:C384"/>
    <mergeCell ref="B385:C385"/>
    <mergeCell ref="A351:G351"/>
    <mergeCell ref="A354:G354"/>
    <mergeCell ref="B302:C302"/>
    <mergeCell ref="B303:C303"/>
    <mergeCell ref="B272:C272"/>
    <mergeCell ref="B200:C200"/>
    <mergeCell ref="B177:C177"/>
    <mergeCell ref="B180:C180"/>
    <mergeCell ref="B228:C228"/>
    <mergeCell ref="B201:C201"/>
    <mergeCell ref="B206:C206"/>
    <mergeCell ref="B207:C207"/>
    <mergeCell ref="A105:G105"/>
    <mergeCell ref="A119:G119"/>
    <mergeCell ref="B288:C288"/>
    <mergeCell ref="B294:C294"/>
    <mergeCell ref="A295:G295"/>
    <mergeCell ref="B350:C350"/>
    <mergeCell ref="B369:C369"/>
    <mergeCell ref="B270:C270"/>
    <mergeCell ref="B376:C376"/>
    <mergeCell ref="B377:C377"/>
    <mergeCell ref="B378:C378"/>
    <mergeCell ref="B353:C353"/>
    <mergeCell ref="A331:G331"/>
    <mergeCell ref="B332:C332"/>
    <mergeCell ref="B357:C357"/>
    <mergeCell ref="B358:C358"/>
    <mergeCell ref="B359:C359"/>
    <mergeCell ref="B360:C360"/>
    <mergeCell ref="B372:C372"/>
    <mergeCell ref="B373:C373"/>
    <mergeCell ref="B374:C374"/>
    <mergeCell ref="B375:C375"/>
    <mergeCell ref="A306:G306"/>
    <mergeCell ref="A334:G334"/>
    <mergeCell ref="B273:C273"/>
    <mergeCell ref="B277:C277"/>
    <mergeCell ref="B393:C393"/>
    <mergeCell ref="B394:C394"/>
    <mergeCell ref="B396:C396"/>
    <mergeCell ref="B398:C398"/>
    <mergeCell ref="B355:C355"/>
    <mergeCell ref="B356:C356"/>
    <mergeCell ref="B330:C330"/>
    <mergeCell ref="B347:C347"/>
    <mergeCell ref="B366:C366"/>
    <mergeCell ref="B383:C383"/>
    <mergeCell ref="B391:C391"/>
    <mergeCell ref="B379:C379"/>
    <mergeCell ref="B380:C380"/>
    <mergeCell ref="B381:C381"/>
    <mergeCell ref="B382:C382"/>
    <mergeCell ref="B338:C338"/>
    <mergeCell ref="B340:C340"/>
    <mergeCell ref="B341:C341"/>
  </mergeCells>
  <pageMargins left="0.31496062992125984" right="0.31496062992125984" top="0.51181102362204722" bottom="0.74803149606299213" header="0.31496062992125984" footer="0.31496062992125984"/>
  <pageSetup orientation="landscape" verticalDpi="597" r:id="rId1"/>
  <headerFooter>
    <oddFooter>&amp;LF-PS-30,ED.I,REV.0&amp;C&amp;P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5"/>
  <sheetViews>
    <sheetView topLeftCell="A4" workbookViewId="0">
      <selection activeCell="M18" sqref="M18"/>
    </sheetView>
  </sheetViews>
  <sheetFormatPr defaultRowHeight="14.4" x14ac:dyDescent="0.3"/>
  <cols>
    <col min="1" max="1" width="10.109375" customWidth="1"/>
    <col min="3" max="3" width="7.33203125" customWidth="1"/>
    <col min="4" max="4" width="11.6640625" customWidth="1"/>
    <col min="5" max="5" width="26.33203125" customWidth="1"/>
    <col min="6" max="6" width="11.6640625" customWidth="1"/>
    <col min="7" max="7" width="23.5546875" customWidth="1"/>
    <col min="8" max="8" width="10.77734375" bestFit="1" customWidth="1"/>
  </cols>
  <sheetData>
    <row r="1" spans="1:10" x14ac:dyDescent="0.3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74" t="s">
        <v>316</v>
      </c>
      <c r="H2" s="74"/>
      <c r="I2" s="74"/>
      <c r="J2" s="74"/>
    </row>
    <row r="3" spans="1:10" x14ac:dyDescent="0.3">
      <c r="A3" s="1"/>
      <c r="B3" s="1"/>
      <c r="C3" s="1"/>
      <c r="D3" s="1"/>
      <c r="E3" s="1"/>
      <c r="F3" s="1"/>
      <c r="G3" s="74" t="s">
        <v>381</v>
      </c>
      <c r="H3" s="74"/>
      <c r="I3" s="74"/>
      <c r="J3" s="74"/>
    </row>
    <row r="4" spans="1:10" x14ac:dyDescent="0.3">
      <c r="A4" s="1"/>
      <c r="B4" s="1"/>
      <c r="C4" s="1"/>
      <c r="D4" s="1"/>
      <c r="E4" s="1"/>
      <c r="F4" s="1"/>
      <c r="G4" s="54"/>
      <c r="H4" s="54"/>
      <c r="I4" s="54"/>
      <c r="J4" s="54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74" t="s">
        <v>267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x14ac:dyDescent="0.3">
      <c r="A7" s="78">
        <v>44286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x14ac:dyDescent="0.3">
      <c r="A8" s="74" t="s">
        <v>375</v>
      </c>
      <c r="B8" s="74"/>
      <c r="C8" s="74"/>
      <c r="D8" s="74"/>
      <c r="E8" s="74"/>
      <c r="F8" s="74"/>
      <c r="G8" s="74"/>
      <c r="H8" s="74"/>
      <c r="I8" s="74"/>
      <c r="J8" s="74"/>
    </row>
    <row r="9" spans="1:10" x14ac:dyDescent="0.3">
      <c r="A9" s="54"/>
      <c r="B9" s="54"/>
      <c r="C9" s="54"/>
      <c r="D9" s="54"/>
      <c r="E9" s="54"/>
      <c r="F9" s="54"/>
      <c r="G9" s="54"/>
      <c r="H9" s="54"/>
      <c r="I9" s="54"/>
      <c r="J9" s="54"/>
    </row>
    <row r="10" spans="1:10" ht="41.4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7" t="s">
        <v>292</v>
      </c>
    </row>
    <row r="11" spans="1:10" ht="69" x14ac:dyDescent="0.3">
      <c r="A11" s="8" t="s">
        <v>0</v>
      </c>
      <c r="B11" s="79" t="s">
        <v>376</v>
      </c>
      <c r="C11" s="80"/>
      <c r="D11" s="8" t="s">
        <v>377</v>
      </c>
      <c r="E11" s="8" t="s">
        <v>370</v>
      </c>
      <c r="F11" s="8" t="s">
        <v>371</v>
      </c>
      <c r="G11" s="8" t="s">
        <v>372</v>
      </c>
      <c r="H11" s="8" t="s">
        <v>363</v>
      </c>
      <c r="I11" s="8" t="s">
        <v>293</v>
      </c>
      <c r="J11" s="52" t="s">
        <v>373</v>
      </c>
    </row>
    <row r="12" spans="1:10" ht="27.6" customHeight="1" x14ac:dyDescent="0.3">
      <c r="A12" s="53" t="s">
        <v>1</v>
      </c>
      <c r="B12" s="69" t="s">
        <v>45</v>
      </c>
      <c r="C12" s="69"/>
      <c r="D12" s="53" t="s">
        <v>46</v>
      </c>
      <c r="E12" s="53" t="s">
        <v>47</v>
      </c>
      <c r="F12" s="53"/>
      <c r="G12" s="53"/>
      <c r="H12" s="23">
        <v>75019000</v>
      </c>
      <c r="I12" s="23">
        <v>0</v>
      </c>
      <c r="J12" s="24">
        <v>1.63</v>
      </c>
    </row>
    <row r="13" spans="1:10" ht="14.4" customHeight="1" x14ac:dyDescent="0.3">
      <c r="A13" s="73" t="s">
        <v>296</v>
      </c>
      <c r="B13" s="73"/>
      <c r="C13" s="73"/>
      <c r="D13" s="73"/>
      <c r="E13" s="73"/>
      <c r="F13" s="73"/>
      <c r="G13" s="73"/>
      <c r="H13" s="25">
        <f>H12</f>
        <v>75019000</v>
      </c>
      <c r="I13" s="25">
        <f t="shared" ref="I13:J13" si="0">I12</f>
        <v>0</v>
      </c>
      <c r="J13" s="25">
        <f t="shared" si="0"/>
        <v>1.63</v>
      </c>
    </row>
    <row r="14" spans="1:10" x14ac:dyDescent="0.3">
      <c r="A14" s="77" t="s">
        <v>317</v>
      </c>
      <c r="B14" s="77"/>
      <c r="C14" s="77"/>
      <c r="D14" s="77"/>
      <c r="E14" s="77"/>
      <c r="F14" s="77"/>
      <c r="G14" s="77"/>
      <c r="H14" s="26">
        <f>SUM(H12)</f>
        <v>75019000</v>
      </c>
      <c r="I14" s="26">
        <f t="shared" ref="I14:J14" si="1">SUM(I12)</f>
        <v>0</v>
      </c>
      <c r="J14" s="26">
        <f t="shared" si="1"/>
        <v>1.63</v>
      </c>
    </row>
    <row r="15" spans="1:10" ht="27.6" x14ac:dyDescent="0.3">
      <c r="A15" s="59" t="s">
        <v>74</v>
      </c>
      <c r="B15" s="69" t="s">
        <v>45</v>
      </c>
      <c r="C15" s="69"/>
      <c r="D15" s="61">
        <v>660601</v>
      </c>
      <c r="E15" s="61" t="s">
        <v>170</v>
      </c>
      <c r="F15" s="61">
        <v>710102</v>
      </c>
      <c r="G15" s="61" t="s">
        <v>277</v>
      </c>
      <c r="H15" s="63">
        <v>18579000</v>
      </c>
      <c r="I15" s="63">
        <v>0</v>
      </c>
      <c r="J15" s="63">
        <v>0</v>
      </c>
    </row>
    <row r="16" spans="1:10" x14ac:dyDescent="0.3">
      <c r="A16" s="72" t="s">
        <v>303</v>
      </c>
      <c r="B16" s="72"/>
      <c r="C16" s="72"/>
      <c r="D16" s="72"/>
      <c r="E16" s="72"/>
      <c r="F16" s="72"/>
      <c r="G16" s="72"/>
      <c r="H16" s="13">
        <f>SUM(H15)</f>
        <v>18579000</v>
      </c>
      <c r="I16" s="13">
        <f t="shared" ref="I16:J16" si="2">SUM(I15)</f>
        <v>0</v>
      </c>
      <c r="J16" s="13">
        <f t="shared" si="2"/>
        <v>0</v>
      </c>
    </row>
    <row r="17" spans="1:10" ht="27.6" customHeight="1" x14ac:dyDescent="0.3">
      <c r="A17" s="18" t="s">
        <v>74</v>
      </c>
      <c r="B17" s="81" t="s">
        <v>45</v>
      </c>
      <c r="C17" s="82"/>
      <c r="D17" s="18">
        <v>840301</v>
      </c>
      <c r="E17" s="55" t="s">
        <v>218</v>
      </c>
      <c r="F17" s="62">
        <v>710101</v>
      </c>
      <c r="G17" s="62" t="s">
        <v>222</v>
      </c>
      <c r="H17" s="24">
        <v>56440000</v>
      </c>
      <c r="I17" s="24">
        <v>0</v>
      </c>
      <c r="J17" s="24">
        <v>0</v>
      </c>
    </row>
    <row r="18" spans="1:10" x14ac:dyDescent="0.3">
      <c r="A18" s="71" t="s">
        <v>310</v>
      </c>
      <c r="B18" s="71"/>
      <c r="C18" s="71"/>
      <c r="D18" s="71"/>
      <c r="E18" s="71"/>
      <c r="F18" s="71"/>
      <c r="G18" s="71"/>
      <c r="H18" s="4">
        <f>H17</f>
        <v>56440000</v>
      </c>
      <c r="I18" s="4">
        <f t="shared" ref="I18:J18" si="3">I17</f>
        <v>0</v>
      </c>
      <c r="J18" s="4">
        <f t="shared" si="3"/>
        <v>0</v>
      </c>
    </row>
    <row r="19" spans="1:10" x14ac:dyDescent="0.3">
      <c r="A19" s="73" t="s">
        <v>296</v>
      </c>
      <c r="B19" s="73"/>
      <c r="C19" s="73"/>
      <c r="D19" s="73"/>
      <c r="E19" s="73"/>
      <c r="F19" s="73"/>
      <c r="G19" s="73"/>
      <c r="H19" s="27">
        <f>H16+H18</f>
        <v>75019000</v>
      </c>
      <c r="I19" s="27">
        <f t="shared" ref="I19:J19" si="4">I17</f>
        <v>0</v>
      </c>
      <c r="J19" s="27">
        <f t="shared" si="4"/>
        <v>0</v>
      </c>
    </row>
    <row r="20" spans="1:10" ht="14.4" customHeight="1" x14ac:dyDescent="0.3">
      <c r="A20" s="75" t="s">
        <v>318</v>
      </c>
      <c r="B20" s="75"/>
      <c r="C20" s="75"/>
      <c r="D20" s="75"/>
      <c r="E20" s="75"/>
      <c r="F20" s="75"/>
      <c r="G20" s="75"/>
      <c r="H20" s="28">
        <f>H19</f>
        <v>75019000</v>
      </c>
      <c r="I20" s="28">
        <f t="shared" ref="I20:J20" si="5">I19</f>
        <v>0</v>
      </c>
      <c r="J20" s="28">
        <f t="shared" si="5"/>
        <v>0</v>
      </c>
    </row>
    <row r="21" spans="1:10" x14ac:dyDescent="0.3">
      <c r="A21" s="76" t="s">
        <v>314</v>
      </c>
      <c r="B21" s="76"/>
      <c r="C21" s="76"/>
      <c r="D21" s="76"/>
      <c r="E21" s="76"/>
      <c r="F21" s="76"/>
      <c r="G21" s="76"/>
      <c r="H21" s="28">
        <f>H22</f>
        <v>0</v>
      </c>
      <c r="I21" s="28">
        <f t="shared" ref="I21:J21" si="6">I22</f>
        <v>0</v>
      </c>
      <c r="J21" s="28">
        <f t="shared" si="6"/>
        <v>1.63</v>
      </c>
    </row>
    <row r="22" spans="1:10" x14ac:dyDescent="0.3">
      <c r="A22" s="73" t="s">
        <v>296</v>
      </c>
      <c r="B22" s="73"/>
      <c r="C22" s="73"/>
      <c r="D22" s="73"/>
      <c r="E22" s="73"/>
      <c r="F22" s="73"/>
      <c r="G22" s="73"/>
      <c r="H22" s="4">
        <f>H13-H19</f>
        <v>0</v>
      </c>
      <c r="I22" s="4">
        <f t="shared" ref="I22:J22" si="7">I13-I19</f>
        <v>0</v>
      </c>
      <c r="J22" s="4">
        <f t="shared" si="7"/>
        <v>1.63</v>
      </c>
    </row>
    <row r="23" spans="1:10" ht="14.4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4.4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27.6" customHeight="1" x14ac:dyDescent="0.3">
      <c r="A25" s="74" t="s">
        <v>269</v>
      </c>
      <c r="B25" s="74"/>
      <c r="C25" s="74"/>
      <c r="D25" s="74"/>
      <c r="E25" s="74"/>
      <c r="F25" s="1"/>
      <c r="G25" s="1"/>
      <c r="H25" s="1"/>
      <c r="I25" s="1"/>
      <c r="J25" s="1"/>
    </row>
    <row r="26" spans="1:10" x14ac:dyDescent="0.3">
      <c r="A26" s="74" t="s">
        <v>361</v>
      </c>
      <c r="B26" s="74"/>
      <c r="C26" s="74"/>
      <c r="D26" s="74"/>
      <c r="E26" s="74"/>
      <c r="F26" s="1"/>
      <c r="G26" s="1"/>
      <c r="H26" s="1"/>
      <c r="I26" s="1"/>
      <c r="J26" s="1"/>
    </row>
    <row r="27" spans="1:10" x14ac:dyDescent="0.3">
      <c r="A27" s="1"/>
      <c r="B27" s="1"/>
      <c r="C27" s="1"/>
      <c r="D27" s="1"/>
      <c r="E27" s="1"/>
      <c r="F27" s="1"/>
      <c r="G27" s="74" t="s">
        <v>270</v>
      </c>
      <c r="H27" s="74"/>
      <c r="I27" s="74"/>
      <c r="J27" s="74"/>
    </row>
    <row r="28" spans="1:10" x14ac:dyDescent="0.3">
      <c r="A28" s="1"/>
      <c r="B28" s="1"/>
      <c r="C28" s="1"/>
      <c r="D28" s="1"/>
      <c r="E28" s="1"/>
      <c r="F28" s="1"/>
      <c r="G28" s="74" t="s">
        <v>342</v>
      </c>
      <c r="H28" s="74"/>
      <c r="I28" s="74"/>
      <c r="J28" s="74"/>
    </row>
    <row r="29" spans="1:10" x14ac:dyDescent="0.3">
      <c r="A29" s="1"/>
      <c r="B29" s="1"/>
      <c r="C29" s="1"/>
      <c r="D29" s="1"/>
      <c r="E29" s="1"/>
      <c r="F29" s="1"/>
      <c r="G29" s="74" t="s">
        <v>291</v>
      </c>
      <c r="H29" s="74"/>
      <c r="I29" s="74"/>
      <c r="J29" s="74"/>
    </row>
    <row r="33" ht="27.6" customHeight="1" x14ac:dyDescent="0.3"/>
    <row r="34" ht="27.6" customHeight="1" x14ac:dyDescent="0.3"/>
    <row r="35" ht="27.6" customHeight="1" x14ac:dyDescent="0.3"/>
    <row r="36" ht="27.6" customHeight="1" x14ac:dyDescent="0.3"/>
    <row r="37" ht="27.6" customHeight="1" x14ac:dyDescent="0.3"/>
    <row r="38" ht="27.6" customHeight="1" x14ac:dyDescent="0.3"/>
    <row r="39" ht="27.6" customHeight="1" x14ac:dyDescent="0.3"/>
    <row r="40" ht="41.4" customHeight="1" x14ac:dyDescent="0.3"/>
    <row r="41" ht="41.4" customHeight="1" x14ac:dyDescent="0.3"/>
    <row r="42" ht="27.6" customHeight="1" x14ac:dyDescent="0.3"/>
    <row r="43" ht="27.6" customHeight="1" x14ac:dyDescent="0.3"/>
    <row r="44" ht="27.6" customHeight="1" x14ac:dyDescent="0.3"/>
    <row r="45" ht="27.6" customHeight="1" x14ac:dyDescent="0.3"/>
    <row r="46" ht="27.6" customHeight="1" x14ac:dyDescent="0.3"/>
    <row r="47" ht="27.6" customHeight="1" x14ac:dyDescent="0.3"/>
    <row r="49" ht="27.6" customHeight="1" x14ac:dyDescent="0.3"/>
    <row r="50" ht="27.6" customHeight="1" x14ac:dyDescent="0.3"/>
    <row r="51" ht="27.6" customHeight="1" x14ac:dyDescent="0.3"/>
    <row r="53" ht="14.4" customHeight="1" x14ac:dyDescent="0.3"/>
    <row r="54" ht="14.4" customHeight="1" x14ac:dyDescent="0.3"/>
    <row r="55" ht="27.6" customHeight="1" x14ac:dyDescent="0.3"/>
    <row r="56" ht="14.4" customHeight="1" x14ac:dyDescent="0.3"/>
    <row r="57" ht="14.4" customHeight="1" x14ac:dyDescent="0.3"/>
    <row r="58" ht="14.4" customHeight="1" x14ac:dyDescent="0.3"/>
    <row r="59" ht="27.6" customHeight="1" x14ac:dyDescent="0.3"/>
    <row r="60" ht="14.4" customHeight="1" x14ac:dyDescent="0.3"/>
    <row r="61" ht="27.6" customHeight="1" x14ac:dyDescent="0.3"/>
    <row r="62" ht="14.4" customHeight="1" x14ac:dyDescent="0.3"/>
    <row r="63" ht="27.6" customHeight="1" x14ac:dyDescent="0.3"/>
    <row r="64" ht="27.6" customHeight="1" x14ac:dyDescent="0.3"/>
    <row r="65" ht="14.4" customHeight="1" x14ac:dyDescent="0.3"/>
    <row r="66" ht="14.4" customHeight="1" x14ac:dyDescent="0.3"/>
    <row r="67" ht="14.4" customHeight="1" x14ac:dyDescent="0.3"/>
    <row r="68" ht="14.4" customHeight="1" x14ac:dyDescent="0.3"/>
    <row r="69" ht="27.6" customHeight="1" x14ac:dyDescent="0.3"/>
    <row r="70" ht="41.4" customHeight="1" x14ac:dyDescent="0.3"/>
    <row r="71" ht="41.4" customHeight="1" x14ac:dyDescent="0.3"/>
    <row r="72" ht="14.4" customHeight="1" x14ac:dyDescent="0.3"/>
    <row r="73" ht="14.4" customHeight="1" x14ac:dyDescent="0.3"/>
    <row r="74" ht="14.4" customHeight="1" x14ac:dyDescent="0.3"/>
    <row r="75" ht="14.4" customHeight="1" x14ac:dyDescent="0.3"/>
    <row r="76" ht="14.4" customHeight="1" x14ac:dyDescent="0.3"/>
    <row r="77" ht="14.4" customHeight="1" x14ac:dyDescent="0.3"/>
    <row r="78" ht="27.6" customHeight="1" x14ac:dyDescent="0.3"/>
    <row r="79" ht="14.4" customHeight="1" x14ac:dyDescent="0.3"/>
    <row r="80" ht="27.6" customHeight="1" x14ac:dyDescent="0.3"/>
    <row r="81" ht="14.4" customHeight="1" x14ac:dyDescent="0.3"/>
    <row r="82" ht="14.4" customHeight="1" x14ac:dyDescent="0.3"/>
    <row r="83" ht="14.4" customHeight="1" x14ac:dyDescent="0.3"/>
    <row r="84" ht="14.4" customHeight="1" x14ac:dyDescent="0.3"/>
    <row r="85" ht="27.6" customHeight="1" x14ac:dyDescent="0.3"/>
    <row r="86" ht="27.6" customHeight="1" x14ac:dyDescent="0.3"/>
    <row r="87" ht="41.4" customHeight="1" x14ac:dyDescent="0.3"/>
    <row r="89" ht="27.6" customHeight="1" x14ac:dyDescent="0.3"/>
    <row r="90" ht="27.6" customHeight="1" x14ac:dyDescent="0.3"/>
    <row r="91" ht="41.4" customHeight="1" x14ac:dyDescent="0.3"/>
    <row r="92" ht="27.6" customHeight="1" x14ac:dyDescent="0.3"/>
    <row r="93" ht="41.4" customHeight="1" x14ac:dyDescent="0.3"/>
    <row r="94" ht="27.6" customHeight="1" x14ac:dyDescent="0.3"/>
    <row r="95" ht="27.6" customHeight="1" x14ac:dyDescent="0.3"/>
    <row r="96" ht="41.4" customHeight="1" x14ac:dyDescent="0.3"/>
    <row r="97" ht="27.6" customHeight="1" x14ac:dyDescent="0.3"/>
    <row r="98" ht="27.6" customHeight="1" x14ac:dyDescent="0.3"/>
    <row r="99" ht="27.6" customHeight="1" x14ac:dyDescent="0.3"/>
    <row r="100" ht="41.4" customHeight="1" x14ac:dyDescent="0.3"/>
    <row r="101" ht="27.6" customHeight="1" x14ac:dyDescent="0.3"/>
    <row r="102" ht="27.6" customHeight="1" x14ac:dyDescent="0.3"/>
    <row r="103" ht="27.6" customHeight="1" x14ac:dyDescent="0.3"/>
    <row r="104" ht="27.6" customHeight="1" x14ac:dyDescent="0.3"/>
    <row r="105" ht="27.6" customHeight="1" x14ac:dyDescent="0.3"/>
    <row r="106" ht="27.6" customHeight="1" x14ac:dyDescent="0.3"/>
    <row r="107" ht="27.6" customHeight="1" x14ac:dyDescent="0.3"/>
    <row r="108" ht="27.6" customHeight="1" x14ac:dyDescent="0.3"/>
    <row r="109" ht="41.4" customHeight="1" x14ac:dyDescent="0.3"/>
    <row r="110" ht="27.6" customHeight="1" x14ac:dyDescent="0.3"/>
    <row r="111" ht="27.6" customHeight="1" x14ac:dyDescent="0.3"/>
    <row r="112" ht="27.6" customHeight="1" x14ac:dyDescent="0.3"/>
    <row r="113" ht="27.6" customHeight="1" x14ac:dyDescent="0.3"/>
    <row r="114" ht="27.6" customHeight="1" x14ac:dyDescent="0.3"/>
    <row r="115" ht="27.6" customHeight="1" x14ac:dyDescent="0.3"/>
    <row r="116" ht="27.6" customHeight="1" x14ac:dyDescent="0.3"/>
    <row r="117" ht="27.6" customHeight="1" x14ac:dyDescent="0.3"/>
    <row r="118" ht="27.6" customHeight="1" x14ac:dyDescent="0.3"/>
    <row r="119" ht="41.4" customHeight="1" x14ac:dyDescent="0.3"/>
    <row r="121" ht="14.4" customHeight="1" x14ac:dyDescent="0.3"/>
    <row r="122" ht="14.4" customHeight="1" x14ac:dyDescent="0.3"/>
    <row r="123" ht="14.4" customHeight="1" x14ac:dyDescent="0.3"/>
    <row r="124" ht="27.6" customHeight="1" x14ac:dyDescent="0.3"/>
    <row r="125" ht="14.4" customHeight="1" x14ac:dyDescent="0.3"/>
    <row r="126" ht="27.6" customHeight="1" x14ac:dyDescent="0.3"/>
    <row r="127" ht="27.6" customHeight="1" x14ac:dyDescent="0.3"/>
    <row r="128" ht="14.4" customHeight="1" x14ac:dyDescent="0.3"/>
    <row r="129" ht="27.6" customHeight="1" x14ac:dyDescent="0.3"/>
    <row r="130" ht="41.4" customHeight="1" x14ac:dyDescent="0.3"/>
    <row r="131" ht="14.4" customHeight="1" x14ac:dyDescent="0.3"/>
    <row r="132" ht="27.6" customHeight="1" x14ac:dyDescent="0.3"/>
    <row r="133" ht="14.4" customHeight="1" x14ac:dyDescent="0.3"/>
    <row r="134" ht="27.6" customHeight="1" x14ac:dyDescent="0.3"/>
    <row r="135" ht="14.4" customHeight="1" x14ac:dyDescent="0.3"/>
    <row r="136" ht="14.4" customHeight="1" x14ac:dyDescent="0.3"/>
    <row r="137" ht="27.6" customHeight="1" x14ac:dyDescent="0.3"/>
    <row r="138" ht="14.4" customHeight="1" x14ac:dyDescent="0.3"/>
    <row r="139" ht="27.6" customHeight="1" x14ac:dyDescent="0.3"/>
    <row r="140" ht="14.4" customHeight="1" x14ac:dyDescent="0.3"/>
    <row r="141" ht="27.6" customHeight="1" x14ac:dyDescent="0.3"/>
    <row r="142" ht="27.6" customHeight="1" x14ac:dyDescent="0.3"/>
    <row r="143" ht="41.4" customHeight="1" x14ac:dyDescent="0.3"/>
    <row r="144" ht="41.4" customHeight="1" x14ac:dyDescent="0.3"/>
    <row r="145" ht="27.6" customHeight="1" x14ac:dyDescent="0.3"/>
    <row r="146" ht="27.6" customHeight="1" x14ac:dyDescent="0.3"/>
    <row r="147" ht="14.4" customHeight="1" x14ac:dyDescent="0.3"/>
    <row r="148" ht="41.4" customHeight="1" x14ac:dyDescent="0.3"/>
    <row r="149" ht="14.4" customHeight="1" x14ac:dyDescent="0.3"/>
    <row r="150" ht="14.4" customHeight="1" x14ac:dyDescent="0.3"/>
    <row r="151" ht="27.6" customHeight="1" x14ac:dyDescent="0.3"/>
    <row r="152" ht="14.4" customHeight="1" x14ac:dyDescent="0.3"/>
    <row r="153" ht="27.6" customHeight="1" x14ac:dyDescent="0.3"/>
    <row r="154" ht="14.4" customHeight="1" x14ac:dyDescent="0.3"/>
    <row r="155" ht="14.4" customHeight="1" x14ac:dyDescent="0.3"/>
    <row r="156" ht="27.6" customHeight="1" x14ac:dyDescent="0.3"/>
    <row r="157" ht="41.4" customHeight="1" x14ac:dyDescent="0.3"/>
    <row r="158" ht="41.4" customHeight="1" x14ac:dyDescent="0.3"/>
    <row r="159" ht="14.4" customHeight="1" x14ac:dyDescent="0.3"/>
    <row r="160" ht="14.4" customHeight="1" x14ac:dyDescent="0.3"/>
    <row r="161" ht="27.6" customHeight="1" x14ac:dyDescent="0.3"/>
    <row r="162" ht="14.4" customHeight="1" x14ac:dyDescent="0.3"/>
    <row r="163" ht="27.6" customHeight="1" x14ac:dyDescent="0.3"/>
    <row r="164" ht="27.6" customHeight="1" x14ac:dyDescent="0.3"/>
    <row r="165" ht="27.6" customHeight="1" x14ac:dyDescent="0.3"/>
    <row r="166" ht="27.6" customHeight="1" x14ac:dyDescent="0.3"/>
    <row r="167" ht="27.6" customHeight="1" x14ac:dyDescent="0.3"/>
    <row r="168" ht="27.6" customHeight="1" x14ac:dyDescent="0.3"/>
    <row r="169" ht="27.6" customHeight="1" x14ac:dyDescent="0.3"/>
    <row r="170" ht="27.6" customHeight="1" x14ac:dyDescent="0.3"/>
    <row r="171" ht="27.6" customHeight="1" x14ac:dyDescent="0.3"/>
    <row r="172" ht="27.6" customHeight="1" x14ac:dyDescent="0.3"/>
    <row r="173" ht="27.6" customHeight="1" x14ac:dyDescent="0.3"/>
    <row r="174" ht="27.6" customHeight="1" x14ac:dyDescent="0.3"/>
    <row r="175" ht="27.6" customHeight="1" x14ac:dyDescent="0.3"/>
    <row r="176" ht="27.6" customHeight="1" x14ac:dyDescent="0.3"/>
    <row r="177" ht="41.4" customHeight="1" x14ac:dyDescent="0.3"/>
    <row r="178" ht="41.4" customHeight="1" x14ac:dyDescent="0.3"/>
    <row r="179" ht="27.6" customHeight="1" x14ac:dyDescent="0.3"/>
    <row r="180" ht="27.6" customHeight="1" x14ac:dyDescent="0.3"/>
    <row r="181" ht="27.6" customHeight="1" x14ac:dyDescent="0.3"/>
    <row r="182" ht="27.6" customHeight="1" x14ac:dyDescent="0.3"/>
    <row r="183" ht="14.4" customHeight="1" x14ac:dyDescent="0.3"/>
    <row r="184" ht="14.4" customHeight="1" x14ac:dyDescent="0.3"/>
    <row r="185" ht="14.4" customHeight="1" x14ac:dyDescent="0.3"/>
    <row r="186" ht="14.4" customHeight="1" x14ac:dyDescent="0.3"/>
    <row r="187" ht="14.4" customHeight="1" x14ac:dyDescent="0.3"/>
    <row r="188" ht="27.6" customHeight="1" x14ac:dyDescent="0.3"/>
    <row r="189" ht="14.4" customHeight="1" x14ac:dyDescent="0.3"/>
    <row r="190" ht="27.6" customHeight="1" x14ac:dyDescent="0.3"/>
    <row r="191" ht="27.6" customHeight="1" x14ac:dyDescent="0.3"/>
    <row r="192" ht="14.4" customHeight="1" x14ac:dyDescent="0.3"/>
    <row r="193" ht="14.4" customHeight="1" x14ac:dyDescent="0.3"/>
    <row r="194" ht="14.4" customHeight="1" x14ac:dyDescent="0.3"/>
    <row r="195" ht="27.6" customHeight="1" x14ac:dyDescent="0.3"/>
    <row r="196" ht="41.4" customHeight="1" x14ac:dyDescent="0.3"/>
    <row r="197" ht="41.4" customHeight="1" x14ac:dyDescent="0.3"/>
    <row r="198" ht="14.4" customHeight="1" x14ac:dyDescent="0.3"/>
    <row r="199" ht="14.4" customHeight="1" x14ac:dyDescent="0.3"/>
    <row r="200" ht="14.4" customHeight="1" x14ac:dyDescent="0.3"/>
    <row r="201" ht="14.4" customHeight="1" x14ac:dyDescent="0.3"/>
    <row r="202" ht="14.4" customHeight="1" x14ac:dyDescent="0.3"/>
    <row r="203" ht="27.6" customHeight="1" x14ac:dyDescent="0.3"/>
    <row r="204" ht="14.4" customHeight="1" x14ac:dyDescent="0.3"/>
    <row r="205" ht="27.6" customHeight="1" x14ac:dyDescent="0.3"/>
    <row r="206" ht="14.4" customHeight="1" x14ac:dyDescent="0.3"/>
    <row r="207" ht="14.4" customHeight="1" x14ac:dyDescent="0.3"/>
    <row r="208" ht="14.4" customHeight="1" x14ac:dyDescent="0.3"/>
    <row r="209" ht="14.4" customHeight="1" x14ac:dyDescent="0.3"/>
    <row r="210" ht="27.6" customHeight="1" x14ac:dyDescent="0.3"/>
    <row r="211" ht="41.4" customHeight="1" x14ac:dyDescent="0.3"/>
    <row r="212" ht="14.4" customHeight="1" x14ac:dyDescent="0.3"/>
    <row r="213" ht="14.4" customHeight="1" x14ac:dyDescent="0.3"/>
    <row r="214" ht="27.6" customHeight="1" x14ac:dyDescent="0.3"/>
    <row r="215" ht="27.6" customHeight="1" x14ac:dyDescent="0.3"/>
    <row r="216" ht="14.4" customHeight="1" x14ac:dyDescent="0.3"/>
    <row r="217" ht="14.4" customHeight="1" x14ac:dyDescent="0.3"/>
    <row r="218" ht="41.4" customHeight="1" x14ac:dyDescent="0.3"/>
    <row r="219" ht="14.4" customHeight="1" x14ac:dyDescent="0.3"/>
    <row r="220" ht="27.6" customHeight="1" x14ac:dyDescent="0.3"/>
    <row r="222" ht="27.6" customHeight="1" x14ac:dyDescent="0.3"/>
    <row r="223" ht="41.4" customHeight="1" x14ac:dyDescent="0.3"/>
    <row r="224" ht="27.6" customHeight="1" x14ac:dyDescent="0.3"/>
    <row r="225" ht="41.4" customHeight="1" x14ac:dyDescent="0.3"/>
    <row r="226" ht="14.4" customHeight="1" x14ac:dyDescent="0.3"/>
    <row r="227" ht="14.4" customHeight="1" x14ac:dyDescent="0.3"/>
    <row r="228" ht="41.4" customHeight="1" x14ac:dyDescent="0.3"/>
    <row r="229" ht="14.4" customHeight="1" x14ac:dyDescent="0.3"/>
    <row r="230" ht="14.4" customHeight="1" x14ac:dyDescent="0.3"/>
    <row r="231" ht="14.4" customHeight="1" x14ac:dyDescent="0.3"/>
    <row r="232" ht="14.4" customHeight="1" x14ac:dyDescent="0.3"/>
    <row r="233" ht="14.4" customHeight="1" x14ac:dyDescent="0.3"/>
    <row r="234" ht="14.4" customHeight="1" x14ac:dyDescent="0.3"/>
    <row r="235" ht="14.4" customHeight="1" x14ac:dyDescent="0.3"/>
  </sheetData>
  <mergeCells count="22">
    <mergeCell ref="G2:J2"/>
    <mergeCell ref="G3:J3"/>
    <mergeCell ref="A6:J6"/>
    <mergeCell ref="A7:J7"/>
    <mergeCell ref="A8:J8"/>
    <mergeCell ref="A20:G20"/>
    <mergeCell ref="A19:G19"/>
    <mergeCell ref="A21:G21"/>
    <mergeCell ref="A22:G22"/>
    <mergeCell ref="B11:C11"/>
    <mergeCell ref="B12:C12"/>
    <mergeCell ref="B17:C17"/>
    <mergeCell ref="A13:G13"/>
    <mergeCell ref="A14:G14"/>
    <mergeCell ref="B15:C15"/>
    <mergeCell ref="A16:G16"/>
    <mergeCell ref="A18:G18"/>
    <mergeCell ref="G27:J27"/>
    <mergeCell ref="G28:J28"/>
    <mergeCell ref="G29:J29"/>
    <mergeCell ref="A25:E25"/>
    <mergeCell ref="A26:E26"/>
  </mergeCells>
  <pageMargins left="0.31496062992125984" right="0.31496062992125984" top="0.35433070866141736" bottom="0.35433070866141736" header="0.31496062992125984" footer="0.31496062992125984"/>
  <pageSetup orientation="landscape" verticalDpi="597" r:id="rId1"/>
  <headerFooter>
    <oddFooter>&amp;LF-PS-30,ED.I,REV.0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workbookViewId="0">
      <selection activeCell="M13" sqref="M13"/>
    </sheetView>
  </sheetViews>
  <sheetFormatPr defaultRowHeight="14.4" x14ac:dyDescent="0.3"/>
  <cols>
    <col min="1" max="1" width="10.44140625" customWidth="1"/>
    <col min="3" max="3" width="7.33203125" customWidth="1"/>
    <col min="4" max="4" width="11.6640625" customWidth="1"/>
    <col min="5" max="5" width="27.44140625" customWidth="1"/>
    <col min="6" max="6" width="11.6640625" customWidth="1"/>
    <col min="7" max="7" width="22.44140625" customWidth="1"/>
    <col min="8" max="8" width="9.44140625" customWidth="1"/>
    <col min="10" max="10" width="9.5546875" bestFit="1" customWidth="1"/>
  </cols>
  <sheetData>
    <row r="1" spans="1:10" x14ac:dyDescent="0.3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74" t="s">
        <v>294</v>
      </c>
      <c r="H2" s="74"/>
      <c r="I2" s="74"/>
      <c r="J2" s="74"/>
    </row>
    <row r="3" spans="1:10" x14ac:dyDescent="0.3">
      <c r="A3" s="1"/>
      <c r="B3" s="1"/>
      <c r="C3" s="1"/>
      <c r="D3" s="1"/>
      <c r="E3" s="1"/>
      <c r="F3" s="1"/>
      <c r="G3" s="74" t="s">
        <v>381</v>
      </c>
      <c r="H3" s="74"/>
      <c r="I3" s="74"/>
      <c r="J3" s="74"/>
    </row>
    <row r="4" spans="1:10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74" t="s">
        <v>267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x14ac:dyDescent="0.3">
      <c r="A6" s="78">
        <v>44286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x14ac:dyDescent="0.3">
      <c r="A7" s="74" t="s">
        <v>343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x14ac:dyDescent="0.3">
      <c r="A8" s="1"/>
      <c r="B8" s="1"/>
      <c r="C8" s="1"/>
      <c r="D8" s="1"/>
      <c r="E8" s="1"/>
      <c r="F8" s="1"/>
      <c r="G8" s="1"/>
      <c r="H8" s="1"/>
      <c r="I8" s="1"/>
      <c r="J8" s="7" t="s">
        <v>292</v>
      </c>
    </row>
    <row r="9" spans="1:10" ht="69" x14ac:dyDescent="0.3">
      <c r="A9" s="8" t="s">
        <v>0</v>
      </c>
      <c r="B9" s="79" t="s">
        <v>376</v>
      </c>
      <c r="C9" s="80"/>
      <c r="D9" s="8" t="s">
        <v>377</v>
      </c>
      <c r="E9" s="8" t="s">
        <v>370</v>
      </c>
      <c r="F9" s="8" t="s">
        <v>371</v>
      </c>
      <c r="G9" s="8" t="s">
        <v>372</v>
      </c>
      <c r="H9" s="8" t="s">
        <v>363</v>
      </c>
      <c r="I9" s="8" t="s">
        <v>293</v>
      </c>
      <c r="J9" s="52" t="s">
        <v>373</v>
      </c>
    </row>
    <row r="10" spans="1:10" ht="55.2" x14ac:dyDescent="0.3">
      <c r="A10" s="59" t="s">
        <v>1</v>
      </c>
      <c r="B10" s="69" t="s">
        <v>344</v>
      </c>
      <c r="C10" s="69"/>
      <c r="D10" s="59">
        <v>427500</v>
      </c>
      <c r="E10" s="59" t="s">
        <v>382</v>
      </c>
      <c r="F10" s="64"/>
      <c r="G10" s="64"/>
      <c r="H10" s="65">
        <v>1030200</v>
      </c>
      <c r="I10" s="65">
        <v>0</v>
      </c>
      <c r="J10" s="46">
        <v>0</v>
      </c>
    </row>
    <row r="11" spans="1:10" x14ac:dyDescent="0.3">
      <c r="A11" s="40" t="s">
        <v>1</v>
      </c>
      <c r="B11" s="69" t="s">
        <v>344</v>
      </c>
      <c r="C11" s="69"/>
      <c r="D11" s="43">
        <v>481503</v>
      </c>
      <c r="E11" s="43" t="s">
        <v>44</v>
      </c>
      <c r="F11" s="40"/>
      <c r="G11" s="40"/>
      <c r="H11" s="66">
        <v>12400</v>
      </c>
      <c r="I11" s="66">
        <v>12400</v>
      </c>
      <c r="J11" s="67">
        <v>12366</v>
      </c>
    </row>
    <row r="12" spans="1:10" x14ac:dyDescent="0.3">
      <c r="A12" s="59" t="s">
        <v>1</v>
      </c>
      <c r="B12" s="69" t="s">
        <v>344</v>
      </c>
      <c r="C12" s="69"/>
      <c r="D12" s="59">
        <v>483103</v>
      </c>
      <c r="E12" s="59" t="s">
        <v>44</v>
      </c>
      <c r="F12" s="59"/>
      <c r="G12" s="59"/>
      <c r="H12" s="23">
        <v>5838100</v>
      </c>
      <c r="I12" s="23">
        <v>0</v>
      </c>
      <c r="J12" s="14">
        <v>0</v>
      </c>
    </row>
    <row r="13" spans="1:10" x14ac:dyDescent="0.3">
      <c r="A13" s="73" t="s">
        <v>296</v>
      </c>
      <c r="B13" s="73"/>
      <c r="C13" s="73"/>
      <c r="D13" s="73"/>
      <c r="E13" s="73"/>
      <c r="F13" s="73"/>
      <c r="G13" s="73"/>
      <c r="H13" s="25">
        <f>SUM(H10:H12)</f>
        <v>6880700</v>
      </c>
      <c r="I13" s="25">
        <f t="shared" ref="I13:J13" si="0">SUM(I10:I12)</f>
        <v>12400</v>
      </c>
      <c r="J13" s="25">
        <f t="shared" si="0"/>
        <v>12366</v>
      </c>
    </row>
    <row r="14" spans="1:10" x14ac:dyDescent="0.3">
      <c r="A14" s="77" t="s">
        <v>345</v>
      </c>
      <c r="B14" s="77"/>
      <c r="C14" s="77"/>
      <c r="D14" s="77"/>
      <c r="E14" s="77"/>
      <c r="F14" s="77"/>
      <c r="G14" s="77"/>
      <c r="H14" s="26">
        <f>H13</f>
        <v>6880700</v>
      </c>
      <c r="I14" s="26">
        <f t="shared" ref="I14:J14" si="1">I13</f>
        <v>12400</v>
      </c>
      <c r="J14" s="26">
        <f t="shared" si="1"/>
        <v>12366</v>
      </c>
    </row>
    <row r="15" spans="1:10" ht="31.2" x14ac:dyDescent="0.3">
      <c r="A15" s="45" t="s">
        <v>74</v>
      </c>
      <c r="B15" s="69" t="s">
        <v>344</v>
      </c>
      <c r="C15" s="69"/>
      <c r="D15" s="59">
        <v>680600</v>
      </c>
      <c r="E15" s="11" t="s">
        <v>208</v>
      </c>
      <c r="F15" s="61">
        <v>561701</v>
      </c>
      <c r="G15" s="61" t="s">
        <v>136</v>
      </c>
      <c r="H15" s="68">
        <v>1030200</v>
      </c>
      <c r="I15" s="68">
        <v>0</v>
      </c>
      <c r="J15" s="68">
        <v>0</v>
      </c>
    </row>
    <row r="16" spans="1:10" ht="31.2" x14ac:dyDescent="0.3">
      <c r="A16" s="45" t="s">
        <v>74</v>
      </c>
      <c r="B16" s="69" t="s">
        <v>344</v>
      </c>
      <c r="C16" s="69"/>
      <c r="D16" s="59">
        <v>680600</v>
      </c>
      <c r="E16" s="11" t="s">
        <v>208</v>
      </c>
      <c r="F16" s="61">
        <v>561702</v>
      </c>
      <c r="G16" s="59" t="s">
        <v>353</v>
      </c>
      <c r="H16" s="68">
        <v>5838100</v>
      </c>
      <c r="I16" s="68">
        <v>0</v>
      </c>
      <c r="J16" s="68">
        <v>0</v>
      </c>
    </row>
    <row r="17" spans="1:10" ht="31.2" x14ac:dyDescent="0.3">
      <c r="A17" s="45" t="s">
        <v>74</v>
      </c>
      <c r="B17" s="69" t="s">
        <v>344</v>
      </c>
      <c r="C17" s="69"/>
      <c r="D17" s="43">
        <v>680600</v>
      </c>
      <c r="E17" s="11" t="s">
        <v>208</v>
      </c>
      <c r="F17" s="61">
        <v>581602</v>
      </c>
      <c r="G17" s="59" t="s">
        <v>353</v>
      </c>
      <c r="H17" s="24">
        <v>12400</v>
      </c>
      <c r="I17" s="24">
        <v>12400</v>
      </c>
      <c r="J17" s="24">
        <v>0</v>
      </c>
    </row>
    <row r="18" spans="1:10" x14ac:dyDescent="0.3">
      <c r="A18" s="73" t="s">
        <v>296</v>
      </c>
      <c r="B18" s="73"/>
      <c r="C18" s="73"/>
      <c r="D18" s="73"/>
      <c r="E18" s="73"/>
      <c r="F18" s="73"/>
      <c r="G18" s="73"/>
      <c r="H18" s="27">
        <f>SUM(H15:H17)</f>
        <v>6880700</v>
      </c>
      <c r="I18" s="27">
        <f t="shared" ref="I18:J18" si="2">SUM(I15:I17)</f>
        <v>12400</v>
      </c>
      <c r="J18" s="27">
        <f t="shared" si="2"/>
        <v>0</v>
      </c>
    </row>
    <row r="19" spans="1:10" x14ac:dyDescent="0.3">
      <c r="A19" s="75" t="s">
        <v>356</v>
      </c>
      <c r="B19" s="75"/>
      <c r="C19" s="75"/>
      <c r="D19" s="75"/>
      <c r="E19" s="75"/>
      <c r="F19" s="75"/>
      <c r="G19" s="75"/>
      <c r="H19" s="28">
        <f>SUM(H14)</f>
        <v>6880700</v>
      </c>
      <c r="I19" s="28">
        <f t="shared" ref="I19:J19" si="3">SUM(I14)</f>
        <v>12400</v>
      </c>
      <c r="J19" s="28">
        <f t="shared" si="3"/>
        <v>12366</v>
      </c>
    </row>
    <row r="20" spans="1:10" x14ac:dyDescent="0.3">
      <c r="A20" s="76" t="s">
        <v>314</v>
      </c>
      <c r="B20" s="76"/>
      <c r="C20" s="76"/>
      <c r="D20" s="76"/>
      <c r="E20" s="76"/>
      <c r="F20" s="76"/>
      <c r="G20" s="76"/>
      <c r="H20" s="28">
        <f>H21</f>
        <v>0</v>
      </c>
      <c r="I20" s="28">
        <f t="shared" ref="I20:J20" si="4">I21</f>
        <v>0</v>
      </c>
      <c r="J20" s="28">
        <f t="shared" si="4"/>
        <v>12366</v>
      </c>
    </row>
    <row r="21" spans="1:10" x14ac:dyDescent="0.3">
      <c r="A21" s="73" t="s">
        <v>296</v>
      </c>
      <c r="B21" s="73"/>
      <c r="C21" s="73"/>
      <c r="D21" s="73"/>
      <c r="E21" s="73"/>
      <c r="F21" s="73"/>
      <c r="G21" s="73"/>
      <c r="H21" s="4">
        <f>H13-H18</f>
        <v>0</v>
      </c>
      <c r="I21" s="4">
        <f t="shared" ref="I21:J21" si="5">I13-I18</f>
        <v>0</v>
      </c>
      <c r="J21" s="4">
        <f t="shared" si="5"/>
        <v>12366</v>
      </c>
    </row>
    <row r="22" spans="1:10" x14ac:dyDescent="0.3">
      <c r="A22" s="39"/>
      <c r="B22" s="39"/>
      <c r="C22" s="39"/>
      <c r="D22" s="39"/>
      <c r="E22" s="39"/>
      <c r="F22" s="39"/>
      <c r="G22" s="39"/>
      <c r="H22" s="42"/>
      <c r="I22" s="42"/>
      <c r="J22" s="42"/>
    </row>
    <row r="23" spans="1:1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3">
      <c r="A24" s="74" t="s">
        <v>269</v>
      </c>
      <c r="B24" s="74"/>
      <c r="C24" s="74"/>
      <c r="D24" s="74"/>
      <c r="E24" s="74"/>
      <c r="F24" s="1"/>
      <c r="G24" s="1"/>
      <c r="H24" s="1"/>
      <c r="I24" s="1"/>
      <c r="J24" s="1"/>
    </row>
    <row r="25" spans="1:10" x14ac:dyDescent="0.3">
      <c r="A25" s="74" t="s">
        <v>361</v>
      </c>
      <c r="B25" s="74"/>
      <c r="C25" s="74"/>
      <c r="D25" s="74"/>
      <c r="E25" s="74"/>
      <c r="F25" s="1"/>
      <c r="G25" s="1"/>
      <c r="H25" s="1"/>
      <c r="I25" s="1"/>
      <c r="J25" s="1"/>
    </row>
    <row r="26" spans="1:10" x14ac:dyDescent="0.3">
      <c r="A26" s="1"/>
      <c r="B26" s="1"/>
      <c r="C26" s="1"/>
      <c r="D26" s="1"/>
      <c r="E26" s="1"/>
      <c r="F26" s="1"/>
      <c r="G26" s="74" t="s">
        <v>270</v>
      </c>
      <c r="H26" s="74"/>
      <c r="I26" s="74"/>
      <c r="J26" s="74"/>
    </row>
    <row r="27" spans="1:10" x14ac:dyDescent="0.3">
      <c r="A27" s="1"/>
      <c r="B27" s="1"/>
      <c r="C27" s="1"/>
      <c r="D27" s="1"/>
      <c r="E27" s="1"/>
      <c r="F27" s="1"/>
      <c r="G27" s="74" t="s">
        <v>342</v>
      </c>
      <c r="H27" s="74"/>
      <c r="I27" s="74"/>
      <c r="J27" s="74"/>
    </row>
    <row r="28" spans="1:10" x14ac:dyDescent="0.3">
      <c r="A28" s="1"/>
      <c r="B28" s="1"/>
      <c r="C28" s="1"/>
      <c r="D28" s="1"/>
      <c r="E28" s="1"/>
      <c r="F28" s="1"/>
      <c r="G28" s="74" t="s">
        <v>291</v>
      </c>
      <c r="H28" s="74"/>
      <c r="I28" s="74"/>
      <c r="J28" s="74"/>
    </row>
  </sheetData>
  <mergeCells count="23">
    <mergeCell ref="A20:G20"/>
    <mergeCell ref="A19:G19"/>
    <mergeCell ref="A18:G18"/>
    <mergeCell ref="G28:J28"/>
    <mergeCell ref="A21:G21"/>
    <mergeCell ref="A24:E24"/>
    <mergeCell ref="A25:E25"/>
    <mergeCell ref="G26:J26"/>
    <mergeCell ref="G27:J27"/>
    <mergeCell ref="G2:J2"/>
    <mergeCell ref="G3:J3"/>
    <mergeCell ref="A5:J5"/>
    <mergeCell ref="A6:J6"/>
    <mergeCell ref="A7:J7"/>
    <mergeCell ref="B9:C9"/>
    <mergeCell ref="B11:C11"/>
    <mergeCell ref="A13:G13"/>
    <mergeCell ref="A14:G14"/>
    <mergeCell ref="B17:C17"/>
    <mergeCell ref="B10:C10"/>
    <mergeCell ref="B12:C12"/>
    <mergeCell ref="B15:C15"/>
    <mergeCell ref="B16:C16"/>
  </mergeCells>
  <pageMargins left="0.43307086614173229" right="0.43307086614173229" top="0.35433070866141736" bottom="0.35433070866141736" header="0.31496062992125984" footer="0.31496062992125984"/>
  <pageSetup orientation="landscape" verticalDpi="597" r:id="rId1"/>
  <headerFooter>
    <oddFooter>&amp;LF-PS-30,ED.I,REV.0&amp;C&amp;P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selection activeCell="M9" sqref="M9"/>
    </sheetView>
  </sheetViews>
  <sheetFormatPr defaultRowHeight="14.4" x14ac:dyDescent="0.3"/>
  <cols>
    <col min="1" max="1" width="10.109375" customWidth="1"/>
    <col min="3" max="3" width="9" customWidth="1"/>
    <col min="4" max="4" width="11.5546875" customWidth="1"/>
    <col min="5" max="5" width="22.44140625" customWidth="1"/>
    <col min="6" max="6" width="11.6640625" customWidth="1"/>
    <col min="7" max="7" width="23.33203125" customWidth="1"/>
    <col min="8" max="8" width="13" bestFit="1" customWidth="1"/>
    <col min="9" max="10" width="11.88671875" bestFit="1" customWidth="1"/>
  </cols>
  <sheetData>
    <row r="1" spans="1:10" x14ac:dyDescent="0.3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74" t="s">
        <v>320</v>
      </c>
      <c r="H2" s="74"/>
      <c r="I2" s="74"/>
      <c r="J2" s="74"/>
    </row>
    <row r="3" spans="1:10" x14ac:dyDescent="0.3">
      <c r="A3" s="1"/>
      <c r="B3" s="1"/>
      <c r="C3" s="1"/>
      <c r="D3" s="1"/>
      <c r="E3" s="1"/>
      <c r="F3" s="1"/>
      <c r="G3" s="74" t="s">
        <v>381</v>
      </c>
      <c r="H3" s="74"/>
      <c r="I3" s="74"/>
      <c r="J3" s="74"/>
    </row>
    <row r="4" spans="1:10" x14ac:dyDescent="0.3">
      <c r="A4" s="1"/>
      <c r="B4" s="1"/>
      <c r="C4" s="1"/>
      <c r="D4" s="1"/>
      <c r="E4" s="1"/>
      <c r="F4" s="1"/>
      <c r="G4" s="6"/>
      <c r="H4" s="6"/>
      <c r="I4" s="6"/>
      <c r="J4" s="6"/>
    </row>
    <row r="5" spans="1:10" x14ac:dyDescent="0.3">
      <c r="A5" s="1"/>
      <c r="B5" s="1"/>
      <c r="C5" s="1"/>
      <c r="D5" s="1"/>
      <c r="E5" s="1"/>
      <c r="F5" s="1"/>
      <c r="G5" s="6"/>
      <c r="H5" s="6"/>
      <c r="I5" s="6"/>
      <c r="J5" s="6"/>
    </row>
    <row r="6" spans="1:10" x14ac:dyDescent="0.3">
      <c r="A6" s="1"/>
      <c r="B6" s="1"/>
      <c r="C6" s="1"/>
      <c r="D6" s="1"/>
      <c r="E6" s="1"/>
      <c r="F6" s="1"/>
      <c r="G6" s="1"/>
      <c r="H6" s="6"/>
      <c r="I6" s="6"/>
      <c r="J6" s="6"/>
    </row>
    <row r="7" spans="1:10" x14ac:dyDescent="0.3">
      <c r="A7" s="74" t="s">
        <v>267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x14ac:dyDescent="0.3">
      <c r="A8" s="78">
        <v>44286</v>
      </c>
      <c r="B8" s="74"/>
      <c r="C8" s="74"/>
      <c r="D8" s="74"/>
      <c r="E8" s="74"/>
      <c r="F8" s="74"/>
      <c r="G8" s="74"/>
      <c r="H8" s="74"/>
      <c r="I8" s="74"/>
      <c r="J8" s="74"/>
    </row>
    <row r="9" spans="1:10" x14ac:dyDescent="0.3">
      <c r="A9" s="74" t="s">
        <v>358</v>
      </c>
      <c r="B9" s="74"/>
      <c r="C9" s="74"/>
      <c r="D9" s="74"/>
      <c r="E9" s="74"/>
      <c r="F9" s="74"/>
      <c r="G9" s="74"/>
      <c r="H9" s="74"/>
      <c r="I9" s="74"/>
      <c r="J9" s="74"/>
    </row>
    <row r="10" spans="1:10" x14ac:dyDescent="0.3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3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3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7" t="s">
        <v>268</v>
      </c>
    </row>
    <row r="14" spans="1:10" ht="69" x14ac:dyDescent="0.3">
      <c r="A14" s="10" t="s">
        <v>0</v>
      </c>
      <c r="B14" s="79" t="s">
        <v>376</v>
      </c>
      <c r="C14" s="80"/>
      <c r="D14" s="8" t="s">
        <v>377</v>
      </c>
      <c r="E14" s="8" t="s">
        <v>370</v>
      </c>
      <c r="F14" s="8" t="s">
        <v>371</v>
      </c>
      <c r="G14" s="8" t="s">
        <v>372</v>
      </c>
      <c r="H14" s="10" t="s">
        <v>364</v>
      </c>
      <c r="I14" s="10" t="s">
        <v>319</v>
      </c>
      <c r="J14" s="52" t="s">
        <v>373</v>
      </c>
    </row>
    <row r="15" spans="1:10" ht="41.4" x14ac:dyDescent="0.3">
      <c r="A15" s="22" t="s">
        <v>1</v>
      </c>
      <c r="B15" s="69" t="s">
        <v>48</v>
      </c>
      <c r="C15" s="69"/>
      <c r="D15" s="22" t="s">
        <v>15</v>
      </c>
      <c r="E15" s="22" t="s">
        <v>16</v>
      </c>
      <c r="F15" s="12"/>
      <c r="G15" s="12"/>
      <c r="H15" s="13">
        <v>130000</v>
      </c>
      <c r="I15" s="13">
        <v>30000</v>
      </c>
      <c r="J15" s="14">
        <v>21698.68</v>
      </c>
    </row>
    <row r="16" spans="1:10" ht="27.6" x14ac:dyDescent="0.3">
      <c r="A16" s="22" t="s">
        <v>1</v>
      </c>
      <c r="B16" s="69" t="s">
        <v>48</v>
      </c>
      <c r="C16" s="69"/>
      <c r="D16" s="22" t="s">
        <v>49</v>
      </c>
      <c r="E16" s="22" t="s">
        <v>50</v>
      </c>
      <c r="F16" s="12"/>
      <c r="G16" s="12"/>
      <c r="H16" s="13">
        <v>2073000</v>
      </c>
      <c r="I16" s="13">
        <v>550000</v>
      </c>
      <c r="J16" s="14">
        <v>453729.83</v>
      </c>
    </row>
    <row r="17" spans="1:10" ht="55.2" x14ac:dyDescent="0.3">
      <c r="A17" s="22" t="s">
        <v>1</v>
      </c>
      <c r="B17" s="69" t="s">
        <v>48</v>
      </c>
      <c r="C17" s="69"/>
      <c r="D17" s="22" t="s">
        <v>51</v>
      </c>
      <c r="E17" s="22" t="s">
        <v>52</v>
      </c>
      <c r="F17" s="12"/>
      <c r="G17" s="12"/>
      <c r="H17" s="13">
        <v>169897000</v>
      </c>
      <c r="I17" s="13">
        <v>44665000</v>
      </c>
      <c r="J17" s="14">
        <v>42744904.869999997</v>
      </c>
    </row>
    <row r="18" spans="1:10" ht="69" x14ac:dyDescent="0.3">
      <c r="A18" s="22" t="s">
        <v>1</v>
      </c>
      <c r="B18" s="69" t="s">
        <v>48</v>
      </c>
      <c r="C18" s="69"/>
      <c r="D18" s="22" t="s">
        <v>53</v>
      </c>
      <c r="E18" s="22" t="s">
        <v>54</v>
      </c>
      <c r="F18" s="12"/>
      <c r="G18" s="12"/>
      <c r="H18" s="13">
        <v>45093000</v>
      </c>
      <c r="I18" s="13">
        <v>12500000</v>
      </c>
      <c r="J18" s="14">
        <v>10166792.560000001</v>
      </c>
    </row>
    <row r="19" spans="1:10" ht="82.8" x14ac:dyDescent="0.3">
      <c r="A19" s="22" t="s">
        <v>1</v>
      </c>
      <c r="B19" s="69" t="s">
        <v>48</v>
      </c>
      <c r="C19" s="69"/>
      <c r="D19" s="22">
        <v>333100</v>
      </c>
      <c r="E19" s="22" t="s">
        <v>321</v>
      </c>
      <c r="F19" s="12"/>
      <c r="G19" s="12"/>
      <c r="H19" s="13">
        <v>0</v>
      </c>
      <c r="I19" s="13">
        <v>0</v>
      </c>
      <c r="J19" s="14">
        <v>0</v>
      </c>
    </row>
    <row r="20" spans="1:10" ht="41.4" x14ac:dyDescent="0.3">
      <c r="A20" s="22" t="s">
        <v>1</v>
      </c>
      <c r="B20" s="69" t="s">
        <v>48</v>
      </c>
      <c r="C20" s="69"/>
      <c r="D20" s="22" t="s">
        <v>55</v>
      </c>
      <c r="E20" s="22" t="s">
        <v>56</v>
      </c>
      <c r="F20" s="12"/>
      <c r="G20" s="12"/>
      <c r="H20" s="13">
        <v>6442000</v>
      </c>
      <c r="I20" s="13">
        <v>1770000</v>
      </c>
      <c r="J20" s="14">
        <v>1590000</v>
      </c>
    </row>
    <row r="21" spans="1:10" ht="35.25" customHeight="1" x14ac:dyDescent="0.3">
      <c r="A21" s="22" t="s">
        <v>1</v>
      </c>
      <c r="B21" s="69" t="s">
        <v>48</v>
      </c>
      <c r="C21" s="69"/>
      <c r="D21" s="22" t="s">
        <v>57</v>
      </c>
      <c r="E21" s="22" t="s">
        <v>58</v>
      </c>
      <c r="F21" s="12"/>
      <c r="G21" s="12"/>
      <c r="H21" s="13">
        <v>1697000</v>
      </c>
      <c r="I21" s="13">
        <v>350000</v>
      </c>
      <c r="J21" s="14">
        <v>106124</v>
      </c>
    </row>
    <row r="22" spans="1:10" x14ac:dyDescent="0.3">
      <c r="A22" s="22" t="s">
        <v>1</v>
      </c>
      <c r="B22" s="69" t="s">
        <v>48</v>
      </c>
      <c r="C22" s="69"/>
      <c r="D22" s="22" t="s">
        <v>59</v>
      </c>
      <c r="E22" s="22" t="s">
        <v>60</v>
      </c>
      <c r="F22" s="12"/>
      <c r="G22" s="12"/>
      <c r="H22" s="13">
        <v>0</v>
      </c>
      <c r="I22" s="13">
        <v>0</v>
      </c>
      <c r="J22" s="14">
        <v>10000</v>
      </c>
    </row>
    <row r="23" spans="1:10" ht="82.8" x14ac:dyDescent="0.3">
      <c r="A23" s="59" t="s">
        <v>1</v>
      </c>
      <c r="B23" s="69" t="s">
        <v>48</v>
      </c>
      <c r="C23" s="69"/>
      <c r="D23" s="59">
        <v>370300</v>
      </c>
      <c r="E23" s="59" t="s">
        <v>329</v>
      </c>
      <c r="F23" s="12"/>
      <c r="G23" s="12"/>
      <c r="H23" s="13">
        <v>0</v>
      </c>
      <c r="I23" s="13">
        <v>0</v>
      </c>
      <c r="J23" s="14">
        <v>0</v>
      </c>
    </row>
    <row r="24" spans="1:10" ht="69" x14ac:dyDescent="0.3">
      <c r="A24" s="41" t="s">
        <v>1</v>
      </c>
      <c r="B24" s="69" t="s">
        <v>48</v>
      </c>
      <c r="C24" s="69"/>
      <c r="D24" s="41">
        <v>401501</v>
      </c>
      <c r="E24" s="41" t="s">
        <v>346</v>
      </c>
      <c r="F24" s="12"/>
      <c r="G24" s="12"/>
      <c r="H24" s="13">
        <v>0</v>
      </c>
      <c r="I24" s="13">
        <v>0</v>
      </c>
      <c r="J24" s="14">
        <v>1000000</v>
      </c>
    </row>
    <row r="25" spans="1:10" ht="55.2" x14ac:dyDescent="0.3">
      <c r="A25" s="22" t="s">
        <v>1</v>
      </c>
      <c r="B25" s="69" t="s">
        <v>48</v>
      </c>
      <c r="C25" s="69"/>
      <c r="D25" s="22" t="s">
        <v>63</v>
      </c>
      <c r="E25" s="22" t="s">
        <v>64</v>
      </c>
      <c r="F25" s="12"/>
      <c r="G25" s="12"/>
      <c r="H25" s="13">
        <v>0</v>
      </c>
      <c r="I25" s="13">
        <v>0</v>
      </c>
      <c r="J25" s="14">
        <v>0</v>
      </c>
    </row>
    <row r="26" spans="1:10" ht="55.2" x14ac:dyDescent="0.3">
      <c r="A26" s="41" t="s">
        <v>1</v>
      </c>
      <c r="B26" s="69" t="s">
        <v>48</v>
      </c>
      <c r="C26" s="69"/>
      <c r="D26" s="41">
        <v>431000</v>
      </c>
      <c r="E26" s="41" t="s">
        <v>347</v>
      </c>
      <c r="F26" s="12"/>
      <c r="G26" s="12"/>
      <c r="H26" s="13">
        <v>2000000</v>
      </c>
      <c r="I26" s="13">
        <v>818000</v>
      </c>
      <c r="J26" s="14">
        <v>0</v>
      </c>
    </row>
    <row r="27" spans="1:10" ht="69" x14ac:dyDescent="0.3">
      <c r="A27" s="22" t="s">
        <v>1</v>
      </c>
      <c r="B27" s="69" t="s">
        <v>48</v>
      </c>
      <c r="C27" s="69"/>
      <c r="D27" s="22" t="s">
        <v>67</v>
      </c>
      <c r="E27" s="22" t="s">
        <v>68</v>
      </c>
      <c r="F27" s="12"/>
      <c r="G27" s="12"/>
      <c r="H27" s="13">
        <v>128770000</v>
      </c>
      <c r="I27" s="13">
        <v>35828000</v>
      </c>
      <c r="J27" s="14">
        <v>32025232</v>
      </c>
    </row>
    <row r="28" spans="1:10" x14ac:dyDescent="0.3">
      <c r="A28" s="73" t="s">
        <v>295</v>
      </c>
      <c r="B28" s="73"/>
      <c r="C28" s="73"/>
      <c r="D28" s="73"/>
      <c r="E28" s="73"/>
      <c r="F28" s="73"/>
      <c r="G28" s="73"/>
      <c r="H28" s="16">
        <f>SUM(H15:H27)</f>
        <v>356102000</v>
      </c>
      <c r="I28" s="16">
        <f t="shared" ref="I28:J28" si="0">SUM(I15:I27)</f>
        <v>96511000</v>
      </c>
      <c r="J28" s="16">
        <f t="shared" si="0"/>
        <v>88118481.939999998</v>
      </c>
    </row>
    <row r="29" spans="1:10" ht="69" x14ac:dyDescent="0.3">
      <c r="A29" s="22" t="s">
        <v>1</v>
      </c>
      <c r="B29" s="69" t="s">
        <v>48</v>
      </c>
      <c r="C29" s="69"/>
      <c r="D29" s="22" t="s">
        <v>61</v>
      </c>
      <c r="E29" s="22" t="s">
        <v>62</v>
      </c>
      <c r="F29" s="12"/>
      <c r="G29" s="12"/>
      <c r="H29" s="13">
        <v>0</v>
      </c>
      <c r="I29" s="13">
        <v>0</v>
      </c>
      <c r="J29" s="14">
        <v>500000</v>
      </c>
    </row>
    <row r="30" spans="1:10" ht="138" x14ac:dyDescent="0.3">
      <c r="A30" s="22" t="s">
        <v>1</v>
      </c>
      <c r="B30" s="69" t="s">
        <v>48</v>
      </c>
      <c r="C30" s="69"/>
      <c r="D30" s="22">
        <v>427000</v>
      </c>
      <c r="E30" s="22" t="s">
        <v>322</v>
      </c>
      <c r="F30" s="12"/>
      <c r="G30" s="12"/>
      <c r="H30" s="13">
        <v>238470</v>
      </c>
      <c r="I30" s="13">
        <v>94000</v>
      </c>
      <c r="J30" s="14">
        <v>0</v>
      </c>
    </row>
    <row r="31" spans="1:10" ht="55.2" x14ac:dyDescent="0.3">
      <c r="A31" s="22" t="s">
        <v>1</v>
      </c>
      <c r="B31" s="69" t="s">
        <v>48</v>
      </c>
      <c r="C31" s="69"/>
      <c r="D31" s="22" t="s">
        <v>65</v>
      </c>
      <c r="E31" s="22" t="s">
        <v>66</v>
      </c>
      <c r="F31" s="12"/>
      <c r="G31" s="12"/>
      <c r="H31" s="13">
        <v>19800000</v>
      </c>
      <c r="I31" s="13">
        <v>7615000</v>
      </c>
      <c r="J31" s="14">
        <v>1256269.1399999999</v>
      </c>
    </row>
    <row r="32" spans="1:10" s="2" customFormat="1" ht="83.4" x14ac:dyDescent="0.3">
      <c r="A32" s="22" t="s">
        <v>1</v>
      </c>
      <c r="B32" s="69" t="s">
        <v>48</v>
      </c>
      <c r="C32" s="69"/>
      <c r="D32" s="22">
        <v>460400</v>
      </c>
      <c r="E32" s="29" t="s">
        <v>323</v>
      </c>
      <c r="F32" s="29"/>
      <c r="G32" s="29"/>
      <c r="H32" s="30">
        <v>0</v>
      </c>
      <c r="I32" s="30">
        <v>0</v>
      </c>
      <c r="J32" s="30">
        <v>0</v>
      </c>
    </row>
    <row r="33" spans="1:10" s="2" customFormat="1" ht="42" x14ac:dyDescent="0.3">
      <c r="A33" s="22" t="s">
        <v>1</v>
      </c>
      <c r="B33" s="69" t="s">
        <v>48</v>
      </c>
      <c r="C33" s="69"/>
      <c r="D33" s="22">
        <v>480201</v>
      </c>
      <c r="E33" s="29" t="s">
        <v>324</v>
      </c>
      <c r="F33" s="29"/>
      <c r="G33" s="29"/>
      <c r="H33" s="30">
        <v>1485400</v>
      </c>
      <c r="I33" s="30">
        <v>583000</v>
      </c>
      <c r="J33" s="30">
        <v>0</v>
      </c>
    </row>
    <row r="34" spans="1:10" s="2" customFormat="1" x14ac:dyDescent="0.3">
      <c r="A34" s="44" t="s">
        <v>1</v>
      </c>
      <c r="B34" s="69" t="s">
        <v>48</v>
      </c>
      <c r="C34" s="69"/>
      <c r="D34" s="44">
        <v>480203</v>
      </c>
      <c r="E34" s="29" t="s">
        <v>44</v>
      </c>
      <c r="F34" s="29"/>
      <c r="G34" s="29"/>
      <c r="H34" s="30">
        <v>0</v>
      </c>
      <c r="I34" s="30">
        <v>0</v>
      </c>
      <c r="J34" s="30">
        <v>0</v>
      </c>
    </row>
    <row r="35" spans="1:10" s="2" customFormat="1" x14ac:dyDescent="0.3">
      <c r="A35" s="73" t="s">
        <v>296</v>
      </c>
      <c r="B35" s="73"/>
      <c r="C35" s="73"/>
      <c r="D35" s="73"/>
      <c r="E35" s="73"/>
      <c r="F35" s="73"/>
      <c r="G35" s="73"/>
      <c r="H35" s="31">
        <f>SUM(H29:H34)</f>
        <v>21523870</v>
      </c>
      <c r="I35" s="31">
        <f>SUM(I29:I34)</f>
        <v>8292000</v>
      </c>
      <c r="J35" s="31">
        <f>SUM(J29:J34)</f>
        <v>1756269.14</v>
      </c>
    </row>
    <row r="36" spans="1:10" x14ac:dyDescent="0.3">
      <c r="A36" s="77" t="s">
        <v>325</v>
      </c>
      <c r="B36" s="77"/>
      <c r="C36" s="77"/>
      <c r="D36" s="77"/>
      <c r="E36" s="77"/>
      <c r="F36" s="77"/>
      <c r="G36" s="77"/>
      <c r="H36" s="17">
        <f>H28+H35</f>
        <v>377625870</v>
      </c>
      <c r="I36" s="17">
        <f>I28+I35</f>
        <v>104803000</v>
      </c>
      <c r="J36" s="17">
        <f>J28+J35</f>
        <v>89874751.079999998</v>
      </c>
    </row>
    <row r="37" spans="1:10" ht="33.75" customHeight="1" x14ac:dyDescent="0.3">
      <c r="A37" s="22" t="s">
        <v>74</v>
      </c>
      <c r="B37" s="69" t="s">
        <v>48</v>
      </c>
      <c r="C37" s="69"/>
      <c r="D37" s="22" t="s">
        <v>169</v>
      </c>
      <c r="E37" s="22" t="s">
        <v>170</v>
      </c>
      <c r="F37" s="22" t="s">
        <v>77</v>
      </c>
      <c r="G37" s="22" t="s">
        <v>78</v>
      </c>
      <c r="H37" s="13">
        <v>151400000</v>
      </c>
      <c r="I37" s="13">
        <v>37420000</v>
      </c>
      <c r="J37" s="14">
        <v>37313224</v>
      </c>
    </row>
    <row r="38" spans="1:10" ht="34.5" customHeight="1" x14ac:dyDescent="0.3">
      <c r="A38" s="22" t="s">
        <v>74</v>
      </c>
      <c r="B38" s="69" t="s">
        <v>48</v>
      </c>
      <c r="C38" s="69"/>
      <c r="D38" s="22" t="s">
        <v>169</v>
      </c>
      <c r="E38" s="22" t="s">
        <v>170</v>
      </c>
      <c r="F38" s="22" t="s">
        <v>199</v>
      </c>
      <c r="G38" s="22" t="s">
        <v>200</v>
      </c>
      <c r="H38" s="13">
        <v>48000000</v>
      </c>
      <c r="I38" s="13">
        <v>11850000</v>
      </c>
      <c r="J38" s="14">
        <v>11812656</v>
      </c>
    </row>
    <row r="39" spans="1:10" ht="33.75" customHeight="1" x14ac:dyDescent="0.3">
      <c r="A39" s="22" t="s">
        <v>74</v>
      </c>
      <c r="B39" s="69" t="s">
        <v>48</v>
      </c>
      <c r="C39" s="69"/>
      <c r="D39" s="22" t="s">
        <v>169</v>
      </c>
      <c r="E39" s="22" t="s">
        <v>170</v>
      </c>
      <c r="F39" s="22" t="s">
        <v>201</v>
      </c>
      <c r="G39" s="22" t="s">
        <v>202</v>
      </c>
      <c r="H39" s="13">
        <v>16600000</v>
      </c>
      <c r="I39" s="13">
        <v>4144000</v>
      </c>
      <c r="J39" s="14">
        <v>4143707</v>
      </c>
    </row>
    <row r="40" spans="1:10" ht="27.6" x14ac:dyDescent="0.3">
      <c r="A40" s="22" t="s">
        <v>74</v>
      </c>
      <c r="B40" s="69" t="s">
        <v>48</v>
      </c>
      <c r="C40" s="69"/>
      <c r="D40" s="22" t="s">
        <v>169</v>
      </c>
      <c r="E40" s="22" t="s">
        <v>170</v>
      </c>
      <c r="F40" s="22" t="s">
        <v>231</v>
      </c>
      <c r="G40" s="22" t="s">
        <v>232</v>
      </c>
      <c r="H40" s="13">
        <v>700000</v>
      </c>
      <c r="I40" s="13">
        <v>70000</v>
      </c>
      <c r="J40" s="14">
        <v>0</v>
      </c>
    </row>
    <row r="41" spans="1:10" ht="30.75" customHeight="1" x14ac:dyDescent="0.3">
      <c r="A41" s="22" t="s">
        <v>74</v>
      </c>
      <c r="B41" s="69" t="s">
        <v>48</v>
      </c>
      <c r="C41" s="69"/>
      <c r="D41" s="22" t="s">
        <v>169</v>
      </c>
      <c r="E41" s="22" t="s">
        <v>170</v>
      </c>
      <c r="F41" s="22" t="s">
        <v>229</v>
      </c>
      <c r="G41" s="22" t="s">
        <v>230</v>
      </c>
      <c r="H41" s="13">
        <v>11200000</v>
      </c>
      <c r="I41" s="13">
        <v>2756000</v>
      </c>
      <c r="J41" s="14">
        <v>2715298</v>
      </c>
    </row>
    <row r="42" spans="1:10" ht="30.75" customHeight="1" x14ac:dyDescent="0.3">
      <c r="A42" s="57" t="s">
        <v>74</v>
      </c>
      <c r="B42" s="69" t="s">
        <v>48</v>
      </c>
      <c r="C42" s="69"/>
      <c r="D42" s="57" t="s">
        <v>169</v>
      </c>
      <c r="E42" s="57" t="s">
        <v>170</v>
      </c>
      <c r="F42" s="57">
        <v>100113</v>
      </c>
      <c r="G42" s="57" t="s">
        <v>82</v>
      </c>
      <c r="H42" s="13">
        <v>3000</v>
      </c>
      <c r="I42" s="13">
        <v>1000</v>
      </c>
      <c r="J42" s="14">
        <v>224</v>
      </c>
    </row>
    <row r="43" spans="1:10" ht="30.75" customHeight="1" x14ac:dyDescent="0.3">
      <c r="A43" s="57" t="s">
        <v>74</v>
      </c>
      <c r="B43" s="69" t="s">
        <v>48</v>
      </c>
      <c r="C43" s="69"/>
      <c r="D43" s="57" t="s">
        <v>169</v>
      </c>
      <c r="E43" s="57" t="s">
        <v>170</v>
      </c>
      <c r="F43" s="57">
        <v>100114</v>
      </c>
      <c r="G43" s="57" t="s">
        <v>275</v>
      </c>
      <c r="H43" s="13">
        <v>20000</v>
      </c>
      <c r="I43" s="13">
        <v>10000</v>
      </c>
      <c r="J43" s="14">
        <v>8962</v>
      </c>
    </row>
    <row r="44" spans="1:10" ht="33.75" customHeight="1" x14ac:dyDescent="0.3">
      <c r="A44" s="22" t="s">
        <v>74</v>
      </c>
      <c r="B44" s="69" t="s">
        <v>48</v>
      </c>
      <c r="C44" s="69"/>
      <c r="D44" s="22" t="s">
        <v>169</v>
      </c>
      <c r="E44" s="22" t="s">
        <v>170</v>
      </c>
      <c r="F44" s="22" t="s">
        <v>233</v>
      </c>
      <c r="G44" s="22" t="s">
        <v>234</v>
      </c>
      <c r="H44" s="13">
        <v>7520000</v>
      </c>
      <c r="I44" s="13">
        <v>1882000</v>
      </c>
      <c r="J44" s="14">
        <v>1880952</v>
      </c>
    </row>
    <row r="45" spans="1:10" ht="33.75" customHeight="1" x14ac:dyDescent="0.3">
      <c r="A45" s="57" t="s">
        <v>74</v>
      </c>
      <c r="B45" s="69" t="s">
        <v>48</v>
      </c>
      <c r="C45" s="69"/>
      <c r="D45" s="57" t="s">
        <v>169</v>
      </c>
      <c r="E45" s="57" t="s">
        <v>170</v>
      </c>
      <c r="F45" s="57">
        <v>100129</v>
      </c>
      <c r="G45" s="57" t="s">
        <v>367</v>
      </c>
      <c r="H45" s="13">
        <v>69000</v>
      </c>
      <c r="I45" s="13">
        <v>69000</v>
      </c>
      <c r="J45" s="14">
        <v>68250</v>
      </c>
    </row>
    <row r="46" spans="1:10" ht="32.25" customHeight="1" x14ac:dyDescent="0.3">
      <c r="A46" s="22" t="s">
        <v>74</v>
      </c>
      <c r="B46" s="69" t="s">
        <v>48</v>
      </c>
      <c r="C46" s="69"/>
      <c r="D46" s="22" t="s">
        <v>169</v>
      </c>
      <c r="E46" s="22" t="s">
        <v>170</v>
      </c>
      <c r="F46" s="22" t="s">
        <v>83</v>
      </c>
      <c r="G46" s="22" t="s">
        <v>84</v>
      </c>
      <c r="H46" s="13">
        <v>4100000</v>
      </c>
      <c r="I46" s="13">
        <v>800000</v>
      </c>
      <c r="J46" s="14">
        <v>794666</v>
      </c>
    </row>
    <row r="47" spans="1:10" ht="32.25" customHeight="1" x14ac:dyDescent="0.3">
      <c r="A47" s="22" t="s">
        <v>74</v>
      </c>
      <c r="B47" s="69" t="s">
        <v>48</v>
      </c>
      <c r="C47" s="69"/>
      <c r="D47" s="22" t="s">
        <v>169</v>
      </c>
      <c r="E47" s="22" t="s">
        <v>170</v>
      </c>
      <c r="F47" s="22" t="s">
        <v>85</v>
      </c>
      <c r="G47" s="22" t="s">
        <v>86</v>
      </c>
      <c r="H47" s="13">
        <v>0</v>
      </c>
      <c r="I47" s="13">
        <v>0</v>
      </c>
      <c r="J47" s="14">
        <v>0</v>
      </c>
    </row>
    <row r="48" spans="1:10" ht="30.75" customHeight="1" x14ac:dyDescent="0.3">
      <c r="A48" s="22" t="s">
        <v>74</v>
      </c>
      <c r="B48" s="69" t="s">
        <v>48</v>
      </c>
      <c r="C48" s="69"/>
      <c r="D48" s="22" t="s">
        <v>169</v>
      </c>
      <c r="E48" s="22" t="s">
        <v>170</v>
      </c>
      <c r="F48" s="22" t="s">
        <v>235</v>
      </c>
      <c r="G48" s="22" t="s">
        <v>236</v>
      </c>
      <c r="H48" s="13">
        <v>792000</v>
      </c>
      <c r="I48" s="13">
        <v>200000</v>
      </c>
      <c r="J48" s="14">
        <v>195146</v>
      </c>
    </row>
    <row r="49" spans="1:10" ht="33" customHeight="1" x14ac:dyDescent="0.3">
      <c r="A49" s="22" t="s">
        <v>74</v>
      </c>
      <c r="B49" s="69" t="s">
        <v>48</v>
      </c>
      <c r="C49" s="69"/>
      <c r="D49" s="22" t="s">
        <v>169</v>
      </c>
      <c r="E49" s="22" t="s">
        <v>170</v>
      </c>
      <c r="F49" s="22" t="s">
        <v>89</v>
      </c>
      <c r="G49" s="22" t="s">
        <v>90</v>
      </c>
      <c r="H49" s="13">
        <v>5283000</v>
      </c>
      <c r="I49" s="13">
        <v>1300000</v>
      </c>
      <c r="J49" s="14">
        <v>1299865</v>
      </c>
    </row>
    <row r="50" spans="1:10" ht="37.5" customHeight="1" x14ac:dyDescent="0.3">
      <c r="A50" s="22" t="s">
        <v>74</v>
      </c>
      <c r="B50" s="69" t="s">
        <v>48</v>
      </c>
      <c r="C50" s="69"/>
      <c r="D50" s="22" t="s">
        <v>169</v>
      </c>
      <c r="E50" s="22" t="s">
        <v>170</v>
      </c>
      <c r="F50" s="22" t="s">
        <v>91</v>
      </c>
      <c r="G50" s="22" t="s">
        <v>92</v>
      </c>
      <c r="H50" s="13">
        <v>250000</v>
      </c>
      <c r="I50" s="13">
        <v>67000</v>
      </c>
      <c r="J50" s="14">
        <v>38670.65</v>
      </c>
    </row>
    <row r="51" spans="1:10" ht="34.5" customHeight="1" x14ac:dyDescent="0.3">
      <c r="A51" s="22" t="s">
        <v>74</v>
      </c>
      <c r="B51" s="69" t="s">
        <v>48</v>
      </c>
      <c r="C51" s="69"/>
      <c r="D51" s="22" t="s">
        <v>169</v>
      </c>
      <c r="E51" s="22" t="s">
        <v>170</v>
      </c>
      <c r="F51" s="22" t="s">
        <v>175</v>
      </c>
      <c r="G51" s="22" t="s">
        <v>176</v>
      </c>
      <c r="H51" s="13">
        <v>1350000</v>
      </c>
      <c r="I51" s="13">
        <v>458000</v>
      </c>
      <c r="J51" s="14">
        <v>242361.48</v>
      </c>
    </row>
    <row r="52" spans="1:10" ht="33.75" customHeight="1" x14ac:dyDescent="0.3">
      <c r="A52" s="22" t="s">
        <v>74</v>
      </c>
      <c r="B52" s="69" t="s">
        <v>48</v>
      </c>
      <c r="C52" s="69"/>
      <c r="D52" s="22" t="s">
        <v>169</v>
      </c>
      <c r="E52" s="22" t="s">
        <v>170</v>
      </c>
      <c r="F52" s="22" t="s">
        <v>93</v>
      </c>
      <c r="G52" s="22" t="s">
        <v>94</v>
      </c>
      <c r="H52" s="13">
        <v>4850000</v>
      </c>
      <c r="I52" s="13">
        <v>2394000</v>
      </c>
      <c r="J52" s="14">
        <v>1841840.61</v>
      </c>
    </row>
    <row r="53" spans="1:10" ht="33.75" customHeight="1" x14ac:dyDescent="0.3">
      <c r="A53" s="22" t="s">
        <v>74</v>
      </c>
      <c r="B53" s="69" t="s">
        <v>48</v>
      </c>
      <c r="C53" s="69"/>
      <c r="D53" s="22" t="s">
        <v>169</v>
      </c>
      <c r="E53" s="22" t="s">
        <v>170</v>
      </c>
      <c r="F53" s="22" t="s">
        <v>95</v>
      </c>
      <c r="G53" s="22" t="s">
        <v>96</v>
      </c>
      <c r="H53" s="13">
        <v>1270000</v>
      </c>
      <c r="I53" s="13">
        <v>572000</v>
      </c>
      <c r="J53" s="14">
        <v>445713.87</v>
      </c>
    </row>
    <row r="54" spans="1:10" ht="31.5" customHeight="1" x14ac:dyDescent="0.3">
      <c r="A54" s="22" t="s">
        <v>74</v>
      </c>
      <c r="B54" s="69" t="s">
        <v>48</v>
      </c>
      <c r="C54" s="69"/>
      <c r="D54" s="22" t="s">
        <v>169</v>
      </c>
      <c r="E54" s="22" t="s">
        <v>170</v>
      </c>
      <c r="F54" s="22" t="s">
        <v>237</v>
      </c>
      <c r="G54" s="22" t="s">
        <v>238</v>
      </c>
      <c r="H54" s="13">
        <v>150000</v>
      </c>
      <c r="I54" s="13">
        <v>16000</v>
      </c>
      <c r="J54" s="14">
        <v>10209.02</v>
      </c>
    </row>
    <row r="55" spans="1:10" ht="33" customHeight="1" x14ac:dyDescent="0.3">
      <c r="A55" s="22" t="s">
        <v>74</v>
      </c>
      <c r="B55" s="69" t="s">
        <v>48</v>
      </c>
      <c r="C55" s="69"/>
      <c r="D55" s="22" t="s">
        <v>169</v>
      </c>
      <c r="E55" s="22" t="s">
        <v>170</v>
      </c>
      <c r="F55" s="22" t="s">
        <v>97</v>
      </c>
      <c r="G55" s="22" t="s">
        <v>98</v>
      </c>
      <c r="H55" s="13">
        <v>2570000</v>
      </c>
      <c r="I55" s="13">
        <v>821000</v>
      </c>
      <c r="J55" s="14">
        <v>392434.64</v>
      </c>
    </row>
    <row r="56" spans="1:10" ht="34.5" customHeight="1" x14ac:dyDescent="0.3">
      <c r="A56" s="22" t="s">
        <v>74</v>
      </c>
      <c r="B56" s="69" t="s">
        <v>48</v>
      </c>
      <c r="C56" s="69"/>
      <c r="D56" s="22" t="s">
        <v>169</v>
      </c>
      <c r="E56" s="22" t="s">
        <v>170</v>
      </c>
      <c r="F56" s="22" t="s">
        <v>99</v>
      </c>
      <c r="G56" s="22" t="s">
        <v>100</v>
      </c>
      <c r="H56" s="13">
        <v>880000</v>
      </c>
      <c r="I56" s="13">
        <v>343000</v>
      </c>
      <c r="J56" s="14">
        <v>307939.14</v>
      </c>
    </row>
    <row r="57" spans="1:10" ht="33.75" customHeight="1" x14ac:dyDescent="0.3">
      <c r="A57" s="22" t="s">
        <v>74</v>
      </c>
      <c r="B57" s="69" t="s">
        <v>48</v>
      </c>
      <c r="C57" s="69"/>
      <c r="D57" s="22" t="s">
        <v>169</v>
      </c>
      <c r="E57" s="22" t="s">
        <v>170</v>
      </c>
      <c r="F57" s="22" t="s">
        <v>101</v>
      </c>
      <c r="G57" s="22" t="s">
        <v>102</v>
      </c>
      <c r="H57" s="13">
        <v>420000</v>
      </c>
      <c r="I57" s="13">
        <v>128000</v>
      </c>
      <c r="J57" s="14">
        <v>99342.83</v>
      </c>
    </row>
    <row r="58" spans="1:10" ht="35.25" customHeight="1" x14ac:dyDescent="0.3">
      <c r="A58" s="22" t="s">
        <v>74</v>
      </c>
      <c r="B58" s="69" t="s">
        <v>48</v>
      </c>
      <c r="C58" s="69"/>
      <c r="D58" s="22" t="s">
        <v>169</v>
      </c>
      <c r="E58" s="22" t="s">
        <v>170</v>
      </c>
      <c r="F58" s="22" t="s">
        <v>103</v>
      </c>
      <c r="G58" s="22" t="s">
        <v>104</v>
      </c>
      <c r="H58" s="13">
        <v>11662000</v>
      </c>
      <c r="I58" s="13">
        <v>4016000</v>
      </c>
      <c r="J58" s="14">
        <v>2445020.5099999998</v>
      </c>
    </row>
    <row r="59" spans="1:10" ht="34.5" customHeight="1" x14ac:dyDescent="0.3">
      <c r="A59" s="22" t="s">
        <v>74</v>
      </c>
      <c r="B59" s="69" t="s">
        <v>48</v>
      </c>
      <c r="C59" s="69"/>
      <c r="D59" s="22" t="s">
        <v>169</v>
      </c>
      <c r="E59" s="22" t="s">
        <v>170</v>
      </c>
      <c r="F59" s="22" t="s">
        <v>105</v>
      </c>
      <c r="G59" s="22" t="s">
        <v>106</v>
      </c>
      <c r="H59" s="13">
        <v>4800000</v>
      </c>
      <c r="I59" s="13">
        <v>1541000</v>
      </c>
      <c r="J59" s="14">
        <v>1038846.83</v>
      </c>
    </row>
    <row r="60" spans="1:10" ht="33" customHeight="1" x14ac:dyDescent="0.3">
      <c r="A60" s="22" t="s">
        <v>74</v>
      </c>
      <c r="B60" s="69" t="s">
        <v>48</v>
      </c>
      <c r="C60" s="69"/>
      <c r="D60" s="22" t="s">
        <v>169</v>
      </c>
      <c r="E60" s="22" t="s">
        <v>170</v>
      </c>
      <c r="F60" s="22" t="s">
        <v>163</v>
      </c>
      <c r="G60" s="22" t="s">
        <v>164</v>
      </c>
      <c r="H60" s="13">
        <v>3800000</v>
      </c>
      <c r="I60" s="13">
        <v>1052000</v>
      </c>
      <c r="J60" s="14">
        <v>288130.46999999997</v>
      </c>
    </row>
    <row r="61" spans="1:10" ht="34.5" customHeight="1" x14ac:dyDescent="0.3">
      <c r="A61" s="22" t="s">
        <v>74</v>
      </c>
      <c r="B61" s="69" t="s">
        <v>48</v>
      </c>
      <c r="C61" s="69"/>
      <c r="D61" s="22" t="s">
        <v>169</v>
      </c>
      <c r="E61" s="22" t="s">
        <v>170</v>
      </c>
      <c r="F61" s="22" t="s">
        <v>165</v>
      </c>
      <c r="G61" s="22" t="s">
        <v>166</v>
      </c>
      <c r="H61" s="13">
        <v>2800000</v>
      </c>
      <c r="I61" s="13">
        <v>690000</v>
      </c>
      <c r="J61" s="14">
        <v>399407.97</v>
      </c>
    </row>
    <row r="62" spans="1:10" ht="35.25" customHeight="1" x14ac:dyDescent="0.3">
      <c r="A62" s="22" t="s">
        <v>74</v>
      </c>
      <c r="B62" s="69" t="s">
        <v>48</v>
      </c>
      <c r="C62" s="69"/>
      <c r="D62" s="22" t="s">
        <v>169</v>
      </c>
      <c r="E62" s="22" t="s">
        <v>170</v>
      </c>
      <c r="F62" s="22" t="s">
        <v>203</v>
      </c>
      <c r="G62" s="22" t="s">
        <v>204</v>
      </c>
      <c r="H62" s="13">
        <v>44400000</v>
      </c>
      <c r="I62" s="13">
        <v>16558000</v>
      </c>
      <c r="J62" s="14">
        <v>10747002.25</v>
      </c>
    </row>
    <row r="63" spans="1:10" ht="32.25" customHeight="1" x14ac:dyDescent="0.3">
      <c r="A63" s="22" t="s">
        <v>74</v>
      </c>
      <c r="B63" s="69" t="s">
        <v>48</v>
      </c>
      <c r="C63" s="69"/>
      <c r="D63" s="22" t="s">
        <v>169</v>
      </c>
      <c r="E63" s="22" t="s">
        <v>170</v>
      </c>
      <c r="F63" s="22" t="s">
        <v>205</v>
      </c>
      <c r="G63" s="22" t="s">
        <v>206</v>
      </c>
      <c r="H63" s="13">
        <v>13500000</v>
      </c>
      <c r="I63" s="13">
        <v>4477000</v>
      </c>
      <c r="J63" s="14">
        <v>3161046.36</v>
      </c>
    </row>
    <row r="64" spans="1:10" ht="33" customHeight="1" x14ac:dyDescent="0.3">
      <c r="A64" s="22" t="s">
        <v>74</v>
      </c>
      <c r="B64" s="69" t="s">
        <v>48</v>
      </c>
      <c r="C64" s="69"/>
      <c r="D64" s="22" t="s">
        <v>169</v>
      </c>
      <c r="E64" s="22" t="s">
        <v>170</v>
      </c>
      <c r="F64" s="22" t="s">
        <v>239</v>
      </c>
      <c r="G64" s="22" t="s">
        <v>240</v>
      </c>
      <c r="H64" s="13">
        <v>11200000</v>
      </c>
      <c r="I64" s="13">
        <v>3464000</v>
      </c>
      <c r="J64" s="14">
        <v>2396111.73</v>
      </c>
    </row>
    <row r="65" spans="1:10" ht="33.75" customHeight="1" x14ac:dyDescent="0.3">
      <c r="A65" s="22" t="s">
        <v>74</v>
      </c>
      <c r="B65" s="69" t="s">
        <v>48</v>
      </c>
      <c r="C65" s="69"/>
      <c r="D65" s="22" t="s">
        <v>169</v>
      </c>
      <c r="E65" s="22" t="s">
        <v>170</v>
      </c>
      <c r="F65" s="22" t="s">
        <v>241</v>
      </c>
      <c r="G65" s="22" t="s">
        <v>242</v>
      </c>
      <c r="H65" s="13">
        <v>2800000</v>
      </c>
      <c r="I65" s="13">
        <v>967000</v>
      </c>
      <c r="J65" s="14">
        <v>239096.88</v>
      </c>
    </row>
    <row r="66" spans="1:10" ht="34.5" customHeight="1" x14ac:dyDescent="0.3">
      <c r="A66" s="22" t="s">
        <v>74</v>
      </c>
      <c r="B66" s="69" t="s">
        <v>48</v>
      </c>
      <c r="C66" s="69"/>
      <c r="D66" s="22" t="s">
        <v>169</v>
      </c>
      <c r="E66" s="22" t="s">
        <v>170</v>
      </c>
      <c r="F66" s="22" t="s">
        <v>243</v>
      </c>
      <c r="G66" s="22" t="s">
        <v>244</v>
      </c>
      <c r="H66" s="13">
        <v>48000</v>
      </c>
      <c r="I66" s="13">
        <v>12000</v>
      </c>
      <c r="J66" s="14">
        <v>5355</v>
      </c>
    </row>
    <row r="67" spans="1:10" ht="30.75" customHeight="1" x14ac:dyDescent="0.3">
      <c r="A67" s="22" t="s">
        <v>74</v>
      </c>
      <c r="B67" s="69" t="s">
        <v>48</v>
      </c>
      <c r="C67" s="69"/>
      <c r="D67" s="22" t="s">
        <v>169</v>
      </c>
      <c r="E67" s="22" t="s">
        <v>170</v>
      </c>
      <c r="F67" s="22" t="s">
        <v>245</v>
      </c>
      <c r="G67" s="22" t="s">
        <v>246</v>
      </c>
      <c r="H67" s="13">
        <v>580000</v>
      </c>
      <c r="I67" s="13">
        <v>9000</v>
      </c>
      <c r="J67" s="14">
        <v>7604.1</v>
      </c>
    </row>
    <row r="68" spans="1:10" ht="34.5" customHeight="1" x14ac:dyDescent="0.3">
      <c r="A68" s="22" t="s">
        <v>74</v>
      </c>
      <c r="B68" s="69" t="s">
        <v>48</v>
      </c>
      <c r="C68" s="69"/>
      <c r="D68" s="22" t="s">
        <v>169</v>
      </c>
      <c r="E68" s="22" t="s">
        <v>170</v>
      </c>
      <c r="F68" s="22" t="s">
        <v>107</v>
      </c>
      <c r="G68" s="22" t="s">
        <v>108</v>
      </c>
      <c r="H68" s="13">
        <v>1180000</v>
      </c>
      <c r="I68" s="13">
        <v>287000</v>
      </c>
      <c r="J68" s="14">
        <v>127518.24</v>
      </c>
    </row>
    <row r="69" spans="1:10" ht="33" customHeight="1" x14ac:dyDescent="0.3">
      <c r="A69" s="22" t="s">
        <v>74</v>
      </c>
      <c r="B69" s="69" t="s">
        <v>48</v>
      </c>
      <c r="C69" s="69"/>
      <c r="D69" s="22" t="s">
        <v>169</v>
      </c>
      <c r="E69" s="22" t="s">
        <v>170</v>
      </c>
      <c r="F69" s="22" t="s">
        <v>109</v>
      </c>
      <c r="G69" s="22" t="s">
        <v>110</v>
      </c>
      <c r="H69" s="13">
        <v>18000</v>
      </c>
      <c r="I69" s="13">
        <v>2000</v>
      </c>
      <c r="J69" s="14">
        <v>1770</v>
      </c>
    </row>
    <row r="70" spans="1:10" ht="33" customHeight="1" x14ac:dyDescent="0.3">
      <c r="A70" s="22" t="s">
        <v>74</v>
      </c>
      <c r="B70" s="69" t="s">
        <v>48</v>
      </c>
      <c r="C70" s="69"/>
      <c r="D70" s="22" t="s">
        <v>169</v>
      </c>
      <c r="E70" s="22" t="s">
        <v>170</v>
      </c>
      <c r="F70" s="22" t="s">
        <v>247</v>
      </c>
      <c r="G70" s="22" t="s">
        <v>248</v>
      </c>
      <c r="H70" s="13">
        <v>1285000</v>
      </c>
      <c r="I70" s="13">
        <v>415000</v>
      </c>
      <c r="J70" s="14">
        <v>219637.8</v>
      </c>
    </row>
    <row r="71" spans="1:10" ht="32.25" customHeight="1" x14ac:dyDescent="0.3">
      <c r="A71" s="22" t="s">
        <v>74</v>
      </c>
      <c r="B71" s="69" t="s">
        <v>48</v>
      </c>
      <c r="C71" s="69"/>
      <c r="D71" s="22" t="s">
        <v>169</v>
      </c>
      <c r="E71" s="22" t="s">
        <v>170</v>
      </c>
      <c r="F71" s="22">
        <v>201100</v>
      </c>
      <c r="G71" s="22" t="s">
        <v>178</v>
      </c>
      <c r="H71" s="13">
        <v>5000</v>
      </c>
      <c r="I71" s="13">
        <v>3000</v>
      </c>
      <c r="J71" s="14">
        <v>2750</v>
      </c>
    </row>
    <row r="72" spans="1:10" ht="33" customHeight="1" x14ac:dyDescent="0.3">
      <c r="A72" s="22" t="s">
        <v>74</v>
      </c>
      <c r="B72" s="69" t="s">
        <v>48</v>
      </c>
      <c r="C72" s="69"/>
      <c r="D72" s="22" t="s">
        <v>169</v>
      </c>
      <c r="E72" s="22" t="s">
        <v>170</v>
      </c>
      <c r="F72" s="22" t="s">
        <v>209</v>
      </c>
      <c r="G72" s="22" t="s">
        <v>210</v>
      </c>
      <c r="H72" s="13">
        <v>30000</v>
      </c>
      <c r="I72" s="13">
        <v>2000</v>
      </c>
      <c r="J72" s="14">
        <v>0</v>
      </c>
    </row>
    <row r="73" spans="1:10" ht="30.75" customHeight="1" x14ac:dyDescent="0.3">
      <c r="A73" s="22" t="s">
        <v>74</v>
      </c>
      <c r="B73" s="69" t="s">
        <v>48</v>
      </c>
      <c r="C73" s="69"/>
      <c r="D73" s="22" t="s">
        <v>169</v>
      </c>
      <c r="E73" s="22" t="s">
        <v>170</v>
      </c>
      <c r="F73" s="22" t="s">
        <v>179</v>
      </c>
      <c r="G73" s="22" t="s">
        <v>180</v>
      </c>
      <c r="H73" s="13">
        <v>84000</v>
      </c>
      <c r="I73" s="13">
        <v>35000</v>
      </c>
      <c r="J73" s="14">
        <v>14413.26</v>
      </c>
    </row>
    <row r="74" spans="1:10" ht="69" x14ac:dyDescent="0.3">
      <c r="A74" s="22" t="s">
        <v>74</v>
      </c>
      <c r="B74" s="69" t="s">
        <v>48</v>
      </c>
      <c r="C74" s="69"/>
      <c r="D74" s="22" t="s">
        <v>169</v>
      </c>
      <c r="E74" s="22" t="s">
        <v>170</v>
      </c>
      <c r="F74" s="22" t="s">
        <v>113</v>
      </c>
      <c r="G74" s="22" t="s">
        <v>114</v>
      </c>
      <c r="H74" s="13">
        <v>50000</v>
      </c>
      <c r="I74" s="13">
        <v>0</v>
      </c>
      <c r="J74" s="14">
        <v>0</v>
      </c>
    </row>
    <row r="75" spans="1:10" ht="31.5" customHeight="1" x14ac:dyDescent="0.3">
      <c r="A75" s="22" t="s">
        <v>74</v>
      </c>
      <c r="B75" s="69" t="s">
        <v>48</v>
      </c>
      <c r="C75" s="69"/>
      <c r="D75" s="22" t="s">
        <v>169</v>
      </c>
      <c r="E75" s="22" t="s">
        <v>170</v>
      </c>
      <c r="F75" s="22" t="s">
        <v>249</v>
      </c>
      <c r="G75" s="22" t="s">
        <v>250</v>
      </c>
      <c r="H75" s="13">
        <v>13000</v>
      </c>
      <c r="I75" s="13">
        <v>5000</v>
      </c>
      <c r="J75" s="14">
        <v>1341</v>
      </c>
    </row>
    <row r="76" spans="1:10" ht="34.5" customHeight="1" x14ac:dyDescent="0.3">
      <c r="A76" s="22" t="s">
        <v>74</v>
      </c>
      <c r="B76" s="69" t="s">
        <v>48</v>
      </c>
      <c r="C76" s="69"/>
      <c r="D76" s="22" t="s">
        <v>169</v>
      </c>
      <c r="E76" s="22" t="s">
        <v>170</v>
      </c>
      <c r="F76" s="22" t="s">
        <v>251</v>
      </c>
      <c r="G76" s="22" t="s">
        <v>252</v>
      </c>
      <c r="H76" s="13">
        <v>200000</v>
      </c>
      <c r="I76" s="13">
        <v>46000</v>
      </c>
      <c r="J76" s="14">
        <v>37676.51</v>
      </c>
    </row>
    <row r="77" spans="1:10" ht="33" customHeight="1" x14ac:dyDescent="0.3">
      <c r="A77" s="22" t="s">
        <v>74</v>
      </c>
      <c r="B77" s="69" t="s">
        <v>48</v>
      </c>
      <c r="C77" s="69"/>
      <c r="D77" s="22" t="s">
        <v>169</v>
      </c>
      <c r="E77" s="22" t="s">
        <v>170</v>
      </c>
      <c r="F77" s="22" t="s">
        <v>181</v>
      </c>
      <c r="G77" s="22" t="s">
        <v>182</v>
      </c>
      <c r="H77" s="13">
        <v>1330000</v>
      </c>
      <c r="I77" s="13">
        <v>163000</v>
      </c>
      <c r="J77" s="14">
        <v>93666.08</v>
      </c>
    </row>
    <row r="78" spans="1:10" ht="33" customHeight="1" x14ac:dyDescent="0.3">
      <c r="A78" s="22" t="s">
        <v>74</v>
      </c>
      <c r="B78" s="69" t="s">
        <v>48</v>
      </c>
      <c r="C78" s="69"/>
      <c r="D78" s="22" t="s">
        <v>169</v>
      </c>
      <c r="E78" s="22" t="s">
        <v>170</v>
      </c>
      <c r="F78" s="22" t="s">
        <v>119</v>
      </c>
      <c r="G78" s="22" t="s">
        <v>120</v>
      </c>
      <c r="H78" s="13">
        <v>500000</v>
      </c>
      <c r="I78" s="13">
        <v>50000</v>
      </c>
      <c r="J78" s="14">
        <v>49579.87</v>
      </c>
    </row>
    <row r="79" spans="1:10" ht="36" customHeight="1" x14ac:dyDescent="0.3">
      <c r="A79" s="22" t="s">
        <v>74</v>
      </c>
      <c r="B79" s="69" t="s">
        <v>48</v>
      </c>
      <c r="C79" s="69"/>
      <c r="D79" s="22" t="s">
        <v>169</v>
      </c>
      <c r="E79" s="22" t="s">
        <v>170</v>
      </c>
      <c r="F79" s="22" t="s">
        <v>123</v>
      </c>
      <c r="G79" s="22" t="s">
        <v>124</v>
      </c>
      <c r="H79" s="13">
        <v>1300000</v>
      </c>
      <c r="I79" s="13">
        <v>326000</v>
      </c>
      <c r="J79" s="14">
        <v>325389</v>
      </c>
    </row>
    <row r="80" spans="1:10" ht="69" x14ac:dyDescent="0.3">
      <c r="A80" s="22" t="s">
        <v>74</v>
      </c>
      <c r="B80" s="69" t="s">
        <v>48</v>
      </c>
      <c r="C80" s="69"/>
      <c r="D80" s="22" t="s">
        <v>169</v>
      </c>
      <c r="E80" s="22" t="s">
        <v>170</v>
      </c>
      <c r="F80" s="22" t="s">
        <v>125</v>
      </c>
      <c r="G80" s="22" t="s">
        <v>126</v>
      </c>
      <c r="H80" s="13">
        <v>0</v>
      </c>
      <c r="I80" s="13">
        <v>0</v>
      </c>
      <c r="J80" s="14">
        <v>-301717</v>
      </c>
    </row>
    <row r="81" spans="1:10" x14ac:dyDescent="0.3">
      <c r="A81" s="73" t="s">
        <v>295</v>
      </c>
      <c r="B81" s="73"/>
      <c r="C81" s="73"/>
      <c r="D81" s="73"/>
      <c r="E81" s="73"/>
      <c r="F81" s="73"/>
      <c r="G81" s="73"/>
      <c r="H81" s="16">
        <f>SUM(H37:H80)</f>
        <v>359012000</v>
      </c>
      <c r="I81" s="16">
        <f t="shared" ref="I81:J81" si="1">SUM(I37:I80)</f>
        <v>99421000</v>
      </c>
      <c r="J81" s="16">
        <f t="shared" si="1"/>
        <v>84911109.099999994</v>
      </c>
    </row>
    <row r="82" spans="1:10" ht="34.5" customHeight="1" x14ac:dyDescent="0.3">
      <c r="A82" s="22" t="s">
        <v>74</v>
      </c>
      <c r="B82" s="69" t="s">
        <v>48</v>
      </c>
      <c r="C82" s="69"/>
      <c r="D82" s="22" t="s">
        <v>169</v>
      </c>
      <c r="E82" s="22" t="s">
        <v>170</v>
      </c>
      <c r="F82" s="22">
        <v>580101</v>
      </c>
      <c r="G82" s="22" t="s">
        <v>136</v>
      </c>
      <c r="H82" s="13">
        <v>0</v>
      </c>
      <c r="I82" s="13">
        <v>0</v>
      </c>
      <c r="J82" s="14">
        <v>0</v>
      </c>
    </row>
    <row r="83" spans="1:10" ht="35.25" customHeight="1" x14ac:dyDescent="0.3">
      <c r="A83" s="22" t="s">
        <v>74</v>
      </c>
      <c r="B83" s="69" t="s">
        <v>48</v>
      </c>
      <c r="C83" s="69"/>
      <c r="D83" s="22" t="s">
        <v>169</v>
      </c>
      <c r="E83" s="22" t="s">
        <v>170</v>
      </c>
      <c r="F83" s="22">
        <v>580102</v>
      </c>
      <c r="G83" s="22" t="s">
        <v>138</v>
      </c>
      <c r="H83" s="13">
        <v>0</v>
      </c>
      <c r="I83" s="13">
        <v>0</v>
      </c>
      <c r="J83" s="14">
        <v>0</v>
      </c>
    </row>
    <row r="84" spans="1:10" ht="35.25" customHeight="1" x14ac:dyDescent="0.3">
      <c r="A84" s="43" t="s">
        <v>74</v>
      </c>
      <c r="B84" s="69" t="s">
        <v>48</v>
      </c>
      <c r="C84" s="69"/>
      <c r="D84" s="43" t="s">
        <v>169</v>
      </c>
      <c r="E84" s="43" t="s">
        <v>170</v>
      </c>
      <c r="F84" s="43">
        <v>580103</v>
      </c>
      <c r="G84" s="43" t="s">
        <v>220</v>
      </c>
      <c r="H84" s="13">
        <v>69800</v>
      </c>
      <c r="I84" s="13">
        <v>20000</v>
      </c>
      <c r="J84" s="14">
        <v>9264</v>
      </c>
    </row>
    <row r="85" spans="1:10" ht="33.75" customHeight="1" x14ac:dyDescent="0.3">
      <c r="A85" s="22" t="s">
        <v>74</v>
      </c>
      <c r="B85" s="69" t="s">
        <v>48</v>
      </c>
      <c r="C85" s="69"/>
      <c r="D85" s="22" t="s">
        <v>169</v>
      </c>
      <c r="E85" s="22" t="s">
        <v>170</v>
      </c>
      <c r="F85" s="22" t="s">
        <v>135</v>
      </c>
      <c r="G85" s="22" t="s">
        <v>136</v>
      </c>
      <c r="H85" s="13">
        <v>274170</v>
      </c>
      <c r="I85" s="13">
        <v>105000</v>
      </c>
      <c r="J85" s="14">
        <v>10162.77</v>
      </c>
    </row>
    <row r="86" spans="1:10" ht="33.75" customHeight="1" x14ac:dyDescent="0.3">
      <c r="A86" s="22" t="s">
        <v>74</v>
      </c>
      <c r="B86" s="69" t="s">
        <v>48</v>
      </c>
      <c r="C86" s="69"/>
      <c r="D86" s="22" t="s">
        <v>169</v>
      </c>
      <c r="E86" s="22" t="s">
        <v>170</v>
      </c>
      <c r="F86" s="22" t="s">
        <v>137</v>
      </c>
      <c r="G86" s="22" t="s">
        <v>138</v>
      </c>
      <c r="H86" s="13">
        <v>1485400</v>
      </c>
      <c r="I86" s="13">
        <v>583000</v>
      </c>
      <c r="J86" s="14">
        <v>25146.23</v>
      </c>
    </row>
    <row r="87" spans="1:10" ht="33.75" customHeight="1" x14ac:dyDescent="0.3">
      <c r="A87" s="44" t="s">
        <v>74</v>
      </c>
      <c r="B87" s="69" t="s">
        <v>48</v>
      </c>
      <c r="C87" s="69"/>
      <c r="D87" s="44" t="s">
        <v>169</v>
      </c>
      <c r="E87" s="44" t="s">
        <v>170</v>
      </c>
      <c r="F87" s="44">
        <v>580203</v>
      </c>
      <c r="G87" s="44" t="s">
        <v>220</v>
      </c>
      <c r="H87" s="13">
        <v>50000</v>
      </c>
      <c r="I87" s="13">
        <v>20000</v>
      </c>
      <c r="J87" s="14">
        <v>7004.48</v>
      </c>
    </row>
    <row r="88" spans="1:10" ht="27.6" x14ac:dyDescent="0.3">
      <c r="A88" s="22" t="s">
        <v>74</v>
      </c>
      <c r="B88" s="69" t="s">
        <v>48</v>
      </c>
      <c r="C88" s="69"/>
      <c r="D88" s="22" t="s">
        <v>169</v>
      </c>
      <c r="E88" s="22" t="s">
        <v>170</v>
      </c>
      <c r="F88" s="22">
        <v>710102</v>
      </c>
      <c r="G88" s="22" t="s">
        <v>277</v>
      </c>
      <c r="H88" s="13">
        <v>5151100</v>
      </c>
      <c r="I88" s="13">
        <v>500000</v>
      </c>
      <c r="J88" s="14">
        <v>0</v>
      </c>
    </row>
    <row r="89" spans="1:10" ht="36.75" customHeight="1" x14ac:dyDescent="0.3">
      <c r="A89" s="22" t="s">
        <v>74</v>
      </c>
      <c r="B89" s="69" t="s">
        <v>48</v>
      </c>
      <c r="C89" s="69"/>
      <c r="D89" s="22" t="s">
        <v>169</v>
      </c>
      <c r="E89" s="22" t="s">
        <v>170</v>
      </c>
      <c r="F89" s="22">
        <v>710103</v>
      </c>
      <c r="G89" s="22" t="s">
        <v>326</v>
      </c>
      <c r="H89" s="13">
        <v>254500</v>
      </c>
      <c r="I89" s="13">
        <v>0</v>
      </c>
      <c r="J89" s="14">
        <v>0</v>
      </c>
    </row>
    <row r="90" spans="1:10" ht="32.25" customHeight="1" x14ac:dyDescent="0.3">
      <c r="A90" s="22" t="s">
        <v>74</v>
      </c>
      <c r="B90" s="69" t="s">
        <v>48</v>
      </c>
      <c r="C90" s="69"/>
      <c r="D90" s="22" t="s">
        <v>169</v>
      </c>
      <c r="E90" s="22" t="s">
        <v>170</v>
      </c>
      <c r="F90" s="22">
        <v>710130</v>
      </c>
      <c r="G90" s="22" t="s">
        <v>278</v>
      </c>
      <c r="H90" s="13">
        <v>12000</v>
      </c>
      <c r="I90" s="13">
        <v>0</v>
      </c>
      <c r="J90" s="14">
        <v>0</v>
      </c>
    </row>
    <row r="91" spans="1:10" ht="34.5" customHeight="1" x14ac:dyDescent="0.3">
      <c r="A91" s="22" t="s">
        <v>74</v>
      </c>
      <c r="B91" s="69" t="s">
        <v>48</v>
      </c>
      <c r="C91" s="69"/>
      <c r="D91" s="22" t="s">
        <v>169</v>
      </c>
      <c r="E91" s="22" t="s">
        <v>170</v>
      </c>
      <c r="F91" s="22" t="s">
        <v>253</v>
      </c>
      <c r="G91" s="22" t="s">
        <v>254</v>
      </c>
      <c r="H91" s="13">
        <v>18726900</v>
      </c>
      <c r="I91" s="13">
        <v>7615000</v>
      </c>
      <c r="J91" s="14">
        <v>1241269.1399999999</v>
      </c>
    </row>
    <row r="92" spans="1:10" x14ac:dyDescent="0.3">
      <c r="A92" s="73" t="s">
        <v>296</v>
      </c>
      <c r="B92" s="73"/>
      <c r="C92" s="73"/>
      <c r="D92" s="73"/>
      <c r="E92" s="73"/>
      <c r="F92" s="73"/>
      <c r="G92" s="73"/>
      <c r="H92" s="16">
        <f>SUM(H82:H91)</f>
        <v>26023870</v>
      </c>
      <c r="I92" s="16">
        <f t="shared" ref="I92:J92" si="2">SUM(I82:I91)</f>
        <v>8843000</v>
      </c>
      <c r="J92" s="16">
        <f t="shared" si="2"/>
        <v>1292846.6199999999</v>
      </c>
    </row>
    <row r="93" spans="1:10" x14ac:dyDescent="0.3">
      <c r="A93" s="75" t="s">
        <v>327</v>
      </c>
      <c r="B93" s="75"/>
      <c r="C93" s="75"/>
      <c r="D93" s="75"/>
      <c r="E93" s="75"/>
      <c r="F93" s="75"/>
      <c r="G93" s="75"/>
      <c r="H93" s="20">
        <f>H81+H92</f>
        <v>385035870</v>
      </c>
      <c r="I93" s="20">
        <f t="shared" ref="I93:J93" si="3">I81+I92</f>
        <v>108264000</v>
      </c>
      <c r="J93" s="20">
        <f t="shared" si="3"/>
        <v>86203955.719999999</v>
      </c>
    </row>
    <row r="94" spans="1:10" x14ac:dyDescent="0.3">
      <c r="A94" s="76" t="s">
        <v>314</v>
      </c>
      <c r="B94" s="76"/>
      <c r="C94" s="76"/>
      <c r="D94" s="76"/>
      <c r="E94" s="76"/>
      <c r="F94" s="76"/>
      <c r="G94" s="76"/>
      <c r="H94" s="20">
        <f>H36-H93</f>
        <v>-7410000</v>
      </c>
      <c r="I94" s="20">
        <f>I36-I93</f>
        <v>-3461000</v>
      </c>
      <c r="J94" s="20">
        <f>J36-J93</f>
        <v>3670795.3599999994</v>
      </c>
    </row>
    <row r="95" spans="1:10" x14ac:dyDescent="0.3">
      <c r="A95" s="73" t="s">
        <v>295</v>
      </c>
      <c r="B95" s="73"/>
      <c r="C95" s="73"/>
      <c r="D95" s="73"/>
      <c r="E95" s="73"/>
      <c r="F95" s="73"/>
      <c r="G95" s="73"/>
      <c r="H95" s="32">
        <f>H28-H81</f>
        <v>-2910000</v>
      </c>
      <c r="I95" s="32">
        <f>I28-I81</f>
        <v>-2910000</v>
      </c>
      <c r="J95" s="32">
        <f>J28-J81</f>
        <v>3207372.8400000036</v>
      </c>
    </row>
    <row r="96" spans="1:10" x14ac:dyDescent="0.3">
      <c r="A96" s="73" t="s">
        <v>296</v>
      </c>
      <c r="B96" s="73"/>
      <c r="C96" s="73"/>
      <c r="D96" s="73"/>
      <c r="E96" s="73"/>
      <c r="F96" s="73"/>
      <c r="G96" s="73"/>
      <c r="H96" s="32">
        <f>H35-H92</f>
        <v>-4500000</v>
      </c>
      <c r="I96" s="32">
        <f t="shared" ref="I96:J96" si="4">I35-I92</f>
        <v>-551000</v>
      </c>
      <c r="J96" s="32">
        <f t="shared" si="4"/>
        <v>463422.52</v>
      </c>
    </row>
    <row r="97" spans="1:10" x14ac:dyDescent="0.3">
      <c r="A97" s="33"/>
      <c r="B97" s="33"/>
      <c r="C97" s="33"/>
      <c r="D97" s="33"/>
      <c r="E97" s="33"/>
      <c r="F97" s="33"/>
      <c r="G97" s="33"/>
      <c r="H97" s="34"/>
      <c r="I97" s="34"/>
      <c r="J97" s="34"/>
    </row>
    <row r="98" spans="1:10" x14ac:dyDescent="0.3">
      <c r="A98" s="35"/>
      <c r="B98" s="35"/>
      <c r="C98" s="35"/>
      <c r="D98" s="35"/>
      <c r="E98" s="35"/>
      <c r="F98" s="35"/>
      <c r="G98" s="35"/>
      <c r="H98" s="36"/>
      <c r="I98" s="36"/>
      <c r="J98" s="36"/>
    </row>
    <row r="99" spans="1:10" x14ac:dyDescent="0.3">
      <c r="A99" s="74" t="s">
        <v>269</v>
      </c>
      <c r="B99" s="74"/>
      <c r="C99" s="74"/>
      <c r="D99" s="74"/>
      <c r="E99" s="74"/>
      <c r="F99" s="1"/>
      <c r="G99" s="1"/>
      <c r="H99" s="1"/>
      <c r="I99" s="1"/>
      <c r="J99" s="1"/>
    </row>
    <row r="100" spans="1:10" x14ac:dyDescent="0.3">
      <c r="A100" s="74" t="s">
        <v>361</v>
      </c>
      <c r="B100" s="74"/>
      <c r="C100" s="74"/>
      <c r="D100" s="74"/>
      <c r="E100" s="74"/>
      <c r="F100" s="1"/>
      <c r="G100" s="1"/>
      <c r="H100" s="1"/>
      <c r="I100" s="1"/>
      <c r="J100" s="1"/>
    </row>
    <row r="101" spans="1:10" x14ac:dyDescent="0.3">
      <c r="A101" s="1"/>
      <c r="B101" s="1"/>
      <c r="C101" s="1"/>
      <c r="D101" s="1"/>
      <c r="E101" s="1"/>
      <c r="F101" s="1"/>
      <c r="G101" s="74" t="s">
        <v>270</v>
      </c>
      <c r="H101" s="74"/>
      <c r="I101" s="74"/>
      <c r="J101" s="74"/>
    </row>
    <row r="102" spans="1:10" x14ac:dyDescent="0.3">
      <c r="A102" s="1"/>
      <c r="B102" s="1"/>
      <c r="C102" s="1"/>
      <c r="D102" s="1"/>
      <c r="E102" s="1"/>
      <c r="F102" s="1"/>
      <c r="G102" s="74" t="s">
        <v>342</v>
      </c>
      <c r="H102" s="74"/>
      <c r="I102" s="74"/>
      <c r="J102" s="74"/>
    </row>
    <row r="103" spans="1:10" x14ac:dyDescent="0.3">
      <c r="A103" s="1"/>
      <c r="B103" s="1"/>
      <c r="C103" s="1"/>
      <c r="D103" s="1"/>
      <c r="E103" s="1"/>
      <c r="F103" s="1"/>
      <c r="G103" s="74" t="s">
        <v>291</v>
      </c>
      <c r="H103" s="74"/>
      <c r="I103" s="74"/>
      <c r="J103" s="74"/>
    </row>
  </sheetData>
  <mergeCells count="93">
    <mergeCell ref="B75:C75"/>
    <mergeCell ref="B76:C76"/>
    <mergeCell ref="G2:J2"/>
    <mergeCell ref="G3:J3"/>
    <mergeCell ref="B19:C19"/>
    <mergeCell ref="A28:G28"/>
    <mergeCell ref="B30:C30"/>
    <mergeCell ref="B21:C21"/>
    <mergeCell ref="A7:J7"/>
    <mergeCell ref="A8:J8"/>
    <mergeCell ref="A9:J9"/>
    <mergeCell ref="B14:C14"/>
    <mergeCell ref="B15:C15"/>
    <mergeCell ref="B16:C16"/>
    <mergeCell ref="B17:C17"/>
    <mergeCell ref="B18:C18"/>
    <mergeCell ref="B20:C20"/>
    <mergeCell ref="B24:C24"/>
    <mergeCell ref="B41:C41"/>
    <mergeCell ref="B32:C32"/>
    <mergeCell ref="B33:C33"/>
    <mergeCell ref="A35:G35"/>
    <mergeCell ref="B34:C34"/>
    <mergeCell ref="B37:C37"/>
    <mergeCell ref="A36:G36"/>
    <mergeCell ref="B38:C38"/>
    <mergeCell ref="B39:C39"/>
    <mergeCell ref="B40:C40"/>
    <mergeCell ref="B22:C22"/>
    <mergeCell ref="B29:C29"/>
    <mergeCell ref="B25:C25"/>
    <mergeCell ref="B31:C31"/>
    <mergeCell ref="B27:C27"/>
    <mergeCell ref="B69:C69"/>
    <mergeCell ref="B58:C58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5:C65"/>
    <mergeCell ref="B66:C66"/>
    <mergeCell ref="B67:C67"/>
    <mergeCell ref="B74:C74"/>
    <mergeCell ref="B68:C68"/>
    <mergeCell ref="B44:C44"/>
    <mergeCell ref="B43:C43"/>
    <mergeCell ref="B45:C45"/>
    <mergeCell ref="B57:C57"/>
    <mergeCell ref="B64:C64"/>
    <mergeCell ref="B59:C59"/>
    <mergeCell ref="B60:C60"/>
    <mergeCell ref="B61:C61"/>
    <mergeCell ref="B62:C62"/>
    <mergeCell ref="B63:C63"/>
    <mergeCell ref="B46:C46"/>
    <mergeCell ref="B42:C42"/>
    <mergeCell ref="A100:E100"/>
    <mergeCell ref="B70:C70"/>
    <mergeCell ref="B87:C87"/>
    <mergeCell ref="B84:C84"/>
    <mergeCell ref="B88:C88"/>
    <mergeCell ref="B89:C89"/>
    <mergeCell ref="A81:G81"/>
    <mergeCell ref="B80:C80"/>
    <mergeCell ref="B77:C77"/>
    <mergeCell ref="B78:C78"/>
    <mergeCell ref="B85:C85"/>
    <mergeCell ref="B86:C86"/>
    <mergeCell ref="B83:C83"/>
    <mergeCell ref="B72:C72"/>
    <mergeCell ref="B73:C73"/>
    <mergeCell ref="B23:C23"/>
    <mergeCell ref="B26:C26"/>
    <mergeCell ref="G103:J103"/>
    <mergeCell ref="B79:C79"/>
    <mergeCell ref="B91:C91"/>
    <mergeCell ref="B90:C90"/>
    <mergeCell ref="A93:G93"/>
    <mergeCell ref="A94:G94"/>
    <mergeCell ref="A92:G92"/>
    <mergeCell ref="A95:G95"/>
    <mergeCell ref="A96:G96"/>
    <mergeCell ref="G101:J101"/>
    <mergeCell ref="G102:J102"/>
    <mergeCell ref="A99:E99"/>
    <mergeCell ref="B71:C71"/>
    <mergeCell ref="B82:C82"/>
  </mergeCells>
  <pageMargins left="0.19685039370078741" right="0.19685039370078741" top="0.31496062992125984" bottom="0.74803149606299213" header="0.31496062992125984" footer="0.31496062992125984"/>
  <pageSetup orientation="landscape" verticalDpi="597" r:id="rId1"/>
  <headerFooter>
    <oddFooter>&amp;LF-PS-30,ED.I,REV.0&amp;C&amp;P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0"/>
  <sheetViews>
    <sheetView tabSelected="1" zoomScale="96" zoomScaleNormal="96" workbookViewId="0">
      <selection activeCell="M10" sqref="M10"/>
    </sheetView>
  </sheetViews>
  <sheetFormatPr defaultRowHeight="14.4" x14ac:dyDescent="0.3"/>
  <cols>
    <col min="1" max="1" width="9.6640625" customWidth="1"/>
    <col min="3" max="3" width="8.33203125" customWidth="1"/>
    <col min="4" max="4" width="11.6640625" bestFit="1" customWidth="1"/>
    <col min="5" max="5" width="26.88671875" customWidth="1"/>
    <col min="6" max="6" width="11.44140625" customWidth="1"/>
    <col min="7" max="7" width="21" customWidth="1"/>
    <col min="8" max="9" width="11.88671875" bestFit="1" customWidth="1"/>
    <col min="10" max="10" width="10.21875" bestFit="1" customWidth="1"/>
  </cols>
  <sheetData>
    <row r="1" spans="1:10" x14ac:dyDescent="0.3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74" t="s">
        <v>328</v>
      </c>
      <c r="H2" s="74"/>
      <c r="I2" s="74"/>
      <c r="J2" s="74"/>
    </row>
    <row r="3" spans="1:10" x14ac:dyDescent="0.3">
      <c r="A3" s="1"/>
      <c r="B3" s="1"/>
      <c r="C3" s="1"/>
      <c r="D3" s="1"/>
      <c r="E3" s="1"/>
      <c r="F3" s="1"/>
      <c r="G3" s="74" t="s">
        <v>383</v>
      </c>
      <c r="H3" s="74"/>
      <c r="I3" s="74"/>
      <c r="J3" s="74"/>
    </row>
    <row r="4" spans="1:10" x14ac:dyDescent="0.3">
      <c r="A4" s="1"/>
      <c r="B4" s="1"/>
      <c r="C4" s="1"/>
      <c r="D4" s="1"/>
      <c r="E4" s="1"/>
      <c r="F4" s="1"/>
      <c r="G4" s="1"/>
      <c r="H4" s="6"/>
      <c r="I4" s="6"/>
      <c r="J4" s="6"/>
    </row>
    <row r="5" spans="1:10" x14ac:dyDescent="0.3">
      <c r="A5" s="74" t="s">
        <v>267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x14ac:dyDescent="0.3">
      <c r="A6" s="78">
        <v>44286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x14ac:dyDescent="0.3">
      <c r="A7" s="74" t="s">
        <v>359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x14ac:dyDescent="0.3">
      <c r="A8" s="1"/>
      <c r="B8" s="1"/>
      <c r="C8" s="1"/>
      <c r="D8" s="1"/>
      <c r="E8" s="1"/>
      <c r="F8" s="1"/>
      <c r="G8" s="1"/>
      <c r="H8" s="1"/>
      <c r="I8" s="1"/>
      <c r="J8" s="7" t="s">
        <v>268</v>
      </c>
    </row>
    <row r="9" spans="1:10" ht="69" x14ac:dyDescent="0.3">
      <c r="A9" s="10" t="s">
        <v>0</v>
      </c>
      <c r="B9" s="79" t="s">
        <v>376</v>
      </c>
      <c r="C9" s="80"/>
      <c r="D9" s="8" t="s">
        <v>377</v>
      </c>
      <c r="E9" s="8" t="s">
        <v>370</v>
      </c>
      <c r="F9" s="8" t="s">
        <v>371</v>
      </c>
      <c r="G9" s="8" t="s">
        <v>372</v>
      </c>
      <c r="H9" s="10" t="s">
        <v>365</v>
      </c>
      <c r="I9" s="10" t="s">
        <v>319</v>
      </c>
      <c r="J9" s="52" t="s">
        <v>373</v>
      </c>
    </row>
    <row r="10" spans="1:10" ht="41.4" x14ac:dyDescent="0.3">
      <c r="A10" s="22" t="s">
        <v>1</v>
      </c>
      <c r="B10" s="69" t="s">
        <v>69</v>
      </c>
      <c r="C10" s="69"/>
      <c r="D10" s="22" t="s">
        <v>15</v>
      </c>
      <c r="E10" s="22" t="s">
        <v>16</v>
      </c>
      <c r="F10" s="22"/>
      <c r="G10" s="22"/>
      <c r="H10" s="13">
        <v>10000</v>
      </c>
      <c r="I10" s="13">
        <v>10000</v>
      </c>
      <c r="J10" s="14">
        <v>10505.12</v>
      </c>
    </row>
    <row r="11" spans="1:10" x14ac:dyDescent="0.3">
      <c r="A11" s="22" t="s">
        <v>1</v>
      </c>
      <c r="B11" s="69" t="s">
        <v>69</v>
      </c>
      <c r="C11" s="69"/>
      <c r="D11" s="22" t="s">
        <v>49</v>
      </c>
      <c r="E11" s="22" t="s">
        <v>50</v>
      </c>
      <c r="F11" s="22"/>
      <c r="G11" s="22"/>
      <c r="H11" s="13">
        <v>337000</v>
      </c>
      <c r="I11" s="13">
        <v>152000</v>
      </c>
      <c r="J11" s="14">
        <v>158938.04999999999</v>
      </c>
    </row>
    <row r="12" spans="1:10" ht="27.6" x14ac:dyDescent="0.3">
      <c r="A12" s="22" t="s">
        <v>1</v>
      </c>
      <c r="B12" s="69" t="s">
        <v>69</v>
      </c>
      <c r="C12" s="69"/>
      <c r="D12" s="22" t="s">
        <v>57</v>
      </c>
      <c r="E12" s="22" t="s">
        <v>58</v>
      </c>
      <c r="F12" s="22"/>
      <c r="G12" s="22"/>
      <c r="H12" s="13">
        <v>638000</v>
      </c>
      <c r="I12" s="13">
        <v>80000</v>
      </c>
      <c r="J12" s="14">
        <v>209022.5</v>
      </c>
    </row>
    <row r="13" spans="1:10" x14ac:dyDescent="0.3">
      <c r="A13" s="22" t="s">
        <v>1</v>
      </c>
      <c r="B13" s="69" t="s">
        <v>69</v>
      </c>
      <c r="C13" s="69"/>
      <c r="D13" s="22" t="s">
        <v>59</v>
      </c>
      <c r="E13" s="22" t="s">
        <v>60</v>
      </c>
      <c r="F13" s="22"/>
      <c r="G13" s="22"/>
      <c r="H13" s="13">
        <v>0</v>
      </c>
      <c r="I13" s="13">
        <v>0</v>
      </c>
      <c r="J13" s="14">
        <v>0</v>
      </c>
    </row>
    <row r="14" spans="1:10" ht="69" x14ac:dyDescent="0.3">
      <c r="A14" s="22" t="s">
        <v>1</v>
      </c>
      <c r="B14" s="69" t="s">
        <v>69</v>
      </c>
      <c r="C14" s="69"/>
      <c r="D14" s="22">
        <v>370300</v>
      </c>
      <c r="E14" s="22" t="s">
        <v>329</v>
      </c>
      <c r="F14" s="22"/>
      <c r="G14" s="22"/>
      <c r="H14" s="13">
        <v>0</v>
      </c>
      <c r="I14" s="13">
        <v>0</v>
      </c>
      <c r="J14" s="14">
        <v>0</v>
      </c>
    </row>
    <row r="15" spans="1:10" ht="27.6" x14ac:dyDescent="0.3">
      <c r="A15" s="22" t="s">
        <v>1</v>
      </c>
      <c r="B15" s="69" t="s">
        <v>69</v>
      </c>
      <c r="C15" s="69"/>
      <c r="D15" s="22" t="s">
        <v>70</v>
      </c>
      <c r="E15" s="22" t="s">
        <v>71</v>
      </c>
      <c r="F15" s="22"/>
      <c r="G15" s="22"/>
      <c r="H15" s="13">
        <v>0</v>
      </c>
      <c r="I15" s="13">
        <v>0</v>
      </c>
      <c r="J15" s="14">
        <v>0</v>
      </c>
    </row>
    <row r="16" spans="1:10" ht="27.6" x14ac:dyDescent="0.3">
      <c r="A16" s="22" t="s">
        <v>1</v>
      </c>
      <c r="B16" s="69" t="s">
        <v>69</v>
      </c>
      <c r="C16" s="69"/>
      <c r="D16" s="22" t="s">
        <v>72</v>
      </c>
      <c r="E16" s="22" t="s">
        <v>73</v>
      </c>
      <c r="F16" s="22"/>
      <c r="G16" s="22"/>
      <c r="H16" s="13">
        <v>30492000</v>
      </c>
      <c r="I16" s="13">
        <v>12466000</v>
      </c>
      <c r="J16" s="14">
        <v>7665750</v>
      </c>
    </row>
    <row r="17" spans="1:10" x14ac:dyDescent="0.3">
      <c r="A17" s="73" t="s">
        <v>295</v>
      </c>
      <c r="B17" s="73"/>
      <c r="C17" s="73"/>
      <c r="D17" s="73"/>
      <c r="E17" s="73"/>
      <c r="F17" s="73"/>
      <c r="G17" s="73"/>
      <c r="H17" s="16">
        <f>SUM(H10:H16)</f>
        <v>31477000</v>
      </c>
      <c r="I17" s="16">
        <f t="shared" ref="I17:J17" si="0">SUM(I10:I16)</f>
        <v>12708000</v>
      </c>
      <c r="J17" s="16">
        <f t="shared" si="0"/>
        <v>8044215.6699999999</v>
      </c>
    </row>
    <row r="18" spans="1:10" ht="27.6" x14ac:dyDescent="0.3">
      <c r="A18" s="22" t="s">
        <v>1</v>
      </c>
      <c r="B18" s="69" t="s">
        <v>69</v>
      </c>
      <c r="C18" s="69"/>
      <c r="D18" s="22">
        <v>370400</v>
      </c>
      <c r="E18" s="22" t="s">
        <v>30</v>
      </c>
      <c r="F18" s="19"/>
      <c r="G18" s="19"/>
      <c r="H18" s="13">
        <v>0</v>
      </c>
      <c r="I18" s="13">
        <v>0</v>
      </c>
      <c r="J18" s="13">
        <v>0</v>
      </c>
    </row>
    <row r="19" spans="1:10" ht="41.4" x14ac:dyDescent="0.3">
      <c r="A19" s="22" t="s">
        <v>1</v>
      </c>
      <c r="B19" s="69" t="s">
        <v>69</v>
      </c>
      <c r="C19" s="69"/>
      <c r="D19" s="22">
        <v>431900</v>
      </c>
      <c r="E19" s="22" t="s">
        <v>330</v>
      </c>
      <c r="F19" s="19"/>
      <c r="G19" s="19"/>
      <c r="H19" s="13">
        <v>374000</v>
      </c>
      <c r="I19" s="13">
        <v>143700</v>
      </c>
      <c r="J19" s="13">
        <v>0</v>
      </c>
    </row>
    <row r="20" spans="1:10" x14ac:dyDescent="0.3">
      <c r="A20" s="73" t="s">
        <v>296</v>
      </c>
      <c r="B20" s="73"/>
      <c r="C20" s="73"/>
      <c r="D20" s="73"/>
      <c r="E20" s="73"/>
      <c r="F20" s="73"/>
      <c r="G20" s="73"/>
      <c r="H20" s="16">
        <f>SUM(H18:H19)</f>
        <v>374000</v>
      </c>
      <c r="I20" s="16">
        <f t="shared" ref="I20:J20" si="1">SUM(I18:I19)</f>
        <v>143700</v>
      </c>
      <c r="J20" s="16">
        <f t="shared" si="1"/>
        <v>0</v>
      </c>
    </row>
    <row r="21" spans="1:10" x14ac:dyDescent="0.3">
      <c r="A21" s="77" t="s">
        <v>331</v>
      </c>
      <c r="B21" s="77"/>
      <c r="C21" s="77"/>
      <c r="D21" s="77"/>
      <c r="E21" s="77"/>
      <c r="F21" s="77"/>
      <c r="G21" s="77"/>
      <c r="H21" s="17">
        <f>H17+H20</f>
        <v>31851000</v>
      </c>
      <c r="I21" s="17">
        <f t="shared" ref="I21:J21" si="2">I17+I20</f>
        <v>12851700</v>
      </c>
      <c r="J21" s="17">
        <f t="shared" si="2"/>
        <v>8044215.6699999999</v>
      </c>
    </row>
    <row r="22" spans="1:10" ht="27.6" x14ac:dyDescent="0.3">
      <c r="A22" s="22" t="s">
        <v>74</v>
      </c>
      <c r="B22" s="69" t="s">
        <v>69</v>
      </c>
      <c r="C22" s="69"/>
      <c r="D22" s="22" t="s">
        <v>127</v>
      </c>
      <c r="E22" s="22" t="s">
        <v>128</v>
      </c>
      <c r="F22" s="22" t="s">
        <v>77</v>
      </c>
      <c r="G22" s="22" t="s">
        <v>78</v>
      </c>
      <c r="H22" s="13">
        <v>2706000</v>
      </c>
      <c r="I22" s="13">
        <v>1092000</v>
      </c>
      <c r="J22" s="14">
        <v>673482</v>
      </c>
    </row>
    <row r="23" spans="1:10" ht="27.6" x14ac:dyDescent="0.3">
      <c r="A23" s="22" t="s">
        <v>74</v>
      </c>
      <c r="B23" s="69" t="s">
        <v>69</v>
      </c>
      <c r="C23" s="69"/>
      <c r="D23" s="22" t="s">
        <v>127</v>
      </c>
      <c r="E23" s="22" t="s">
        <v>128</v>
      </c>
      <c r="F23" s="22">
        <v>100105</v>
      </c>
      <c r="G23" s="22" t="s">
        <v>200</v>
      </c>
      <c r="H23" s="13">
        <v>231900</v>
      </c>
      <c r="I23" s="13">
        <v>109000</v>
      </c>
      <c r="J23" s="14">
        <v>61314</v>
      </c>
    </row>
    <row r="24" spans="1:10" ht="27.6" x14ac:dyDescent="0.3">
      <c r="A24" s="22" t="s">
        <v>74</v>
      </c>
      <c r="B24" s="69" t="s">
        <v>69</v>
      </c>
      <c r="C24" s="69"/>
      <c r="D24" s="22" t="s">
        <v>127</v>
      </c>
      <c r="E24" s="22" t="s">
        <v>128</v>
      </c>
      <c r="F24" s="22">
        <v>100106</v>
      </c>
      <c r="G24" s="22" t="s">
        <v>332</v>
      </c>
      <c r="H24" s="13">
        <v>9500</v>
      </c>
      <c r="I24" s="13">
        <v>5000</v>
      </c>
      <c r="J24" s="14">
        <v>2343</v>
      </c>
    </row>
    <row r="25" spans="1:10" ht="41.4" x14ac:dyDescent="0.3">
      <c r="A25" s="22" t="s">
        <v>74</v>
      </c>
      <c r="B25" s="69" t="s">
        <v>69</v>
      </c>
      <c r="C25" s="69"/>
      <c r="D25" s="22" t="s">
        <v>127</v>
      </c>
      <c r="E25" s="22" t="s">
        <v>128</v>
      </c>
      <c r="F25" s="22">
        <v>100112</v>
      </c>
      <c r="G25" s="22" t="s">
        <v>80</v>
      </c>
      <c r="H25" s="13">
        <v>0</v>
      </c>
      <c r="I25" s="13">
        <v>0</v>
      </c>
      <c r="J25" s="14">
        <v>0</v>
      </c>
    </row>
    <row r="26" spans="1:10" ht="27.6" x14ac:dyDescent="0.3">
      <c r="A26" s="22" t="s">
        <v>74</v>
      </c>
      <c r="B26" s="69" t="s">
        <v>69</v>
      </c>
      <c r="C26" s="69"/>
      <c r="D26" s="22" t="s">
        <v>127</v>
      </c>
      <c r="E26" s="22" t="s">
        <v>128</v>
      </c>
      <c r="F26" s="22" t="s">
        <v>81</v>
      </c>
      <c r="G26" s="22" t="s">
        <v>282</v>
      </c>
      <c r="H26" s="13">
        <v>8000</v>
      </c>
      <c r="I26" s="13">
        <v>5000</v>
      </c>
      <c r="J26" s="14">
        <v>40</v>
      </c>
    </row>
    <row r="27" spans="1:10" ht="27.6" x14ac:dyDescent="0.3">
      <c r="A27" s="22" t="s">
        <v>74</v>
      </c>
      <c r="B27" s="69" t="s">
        <v>69</v>
      </c>
      <c r="C27" s="69"/>
      <c r="D27" s="22" t="s">
        <v>127</v>
      </c>
      <c r="E27" s="22" t="s">
        <v>128</v>
      </c>
      <c r="F27" s="22">
        <v>100117</v>
      </c>
      <c r="G27" s="22" t="s">
        <v>276</v>
      </c>
      <c r="H27" s="13">
        <v>121400</v>
      </c>
      <c r="I27" s="13">
        <v>50000</v>
      </c>
      <c r="J27" s="14">
        <v>31976</v>
      </c>
    </row>
    <row r="28" spans="1:10" ht="27.6" x14ac:dyDescent="0.3">
      <c r="A28" s="22" t="s">
        <v>74</v>
      </c>
      <c r="B28" s="69" t="s">
        <v>69</v>
      </c>
      <c r="C28" s="69"/>
      <c r="D28" s="22" t="s">
        <v>127</v>
      </c>
      <c r="E28" s="22" t="s">
        <v>128</v>
      </c>
      <c r="F28" s="22">
        <v>100206</v>
      </c>
      <c r="G28" s="22" t="s">
        <v>283</v>
      </c>
      <c r="H28" s="13">
        <v>0</v>
      </c>
      <c r="I28" s="13">
        <v>0</v>
      </c>
      <c r="J28" s="14">
        <v>0</v>
      </c>
    </row>
    <row r="29" spans="1:10" ht="27.6" x14ac:dyDescent="0.3">
      <c r="A29" s="22" t="s">
        <v>74</v>
      </c>
      <c r="B29" s="69" t="s">
        <v>69</v>
      </c>
      <c r="C29" s="69"/>
      <c r="D29" s="22" t="s">
        <v>127</v>
      </c>
      <c r="E29" s="22" t="s">
        <v>128</v>
      </c>
      <c r="F29" s="22" t="s">
        <v>89</v>
      </c>
      <c r="G29" s="22" t="s">
        <v>90</v>
      </c>
      <c r="H29" s="13">
        <v>69200</v>
      </c>
      <c r="I29" s="13">
        <v>30000</v>
      </c>
      <c r="J29" s="14">
        <v>17227</v>
      </c>
    </row>
    <row r="30" spans="1:10" ht="27.6" x14ac:dyDescent="0.3">
      <c r="A30" s="22" t="s">
        <v>74</v>
      </c>
      <c r="B30" s="69" t="s">
        <v>69</v>
      </c>
      <c r="C30" s="69"/>
      <c r="D30" s="22" t="s">
        <v>127</v>
      </c>
      <c r="E30" s="22" t="s">
        <v>128</v>
      </c>
      <c r="F30" s="22" t="s">
        <v>91</v>
      </c>
      <c r="G30" s="22" t="s">
        <v>92</v>
      </c>
      <c r="H30" s="13">
        <v>10000</v>
      </c>
      <c r="I30" s="13">
        <v>2000</v>
      </c>
      <c r="J30" s="14">
        <v>1439.34</v>
      </c>
    </row>
    <row r="31" spans="1:10" ht="27.6" x14ac:dyDescent="0.3">
      <c r="A31" s="22" t="s">
        <v>74</v>
      </c>
      <c r="B31" s="69" t="s">
        <v>69</v>
      </c>
      <c r="C31" s="69"/>
      <c r="D31" s="22" t="s">
        <v>127</v>
      </c>
      <c r="E31" s="22" t="s">
        <v>128</v>
      </c>
      <c r="F31" s="22">
        <v>200102</v>
      </c>
      <c r="G31" s="22" t="s">
        <v>176</v>
      </c>
      <c r="H31" s="13">
        <v>1000</v>
      </c>
      <c r="I31" s="13">
        <v>0</v>
      </c>
      <c r="J31" s="14">
        <v>0</v>
      </c>
    </row>
    <row r="32" spans="1:10" ht="27.6" x14ac:dyDescent="0.3">
      <c r="A32" s="22" t="s">
        <v>74</v>
      </c>
      <c r="B32" s="69" t="s">
        <v>69</v>
      </c>
      <c r="C32" s="69"/>
      <c r="D32" s="22" t="s">
        <v>127</v>
      </c>
      <c r="E32" s="22" t="s">
        <v>128</v>
      </c>
      <c r="F32" s="22" t="s">
        <v>93</v>
      </c>
      <c r="G32" s="22" t="s">
        <v>94</v>
      </c>
      <c r="H32" s="13">
        <v>33000</v>
      </c>
      <c r="I32" s="13">
        <v>30000</v>
      </c>
      <c r="J32" s="14">
        <v>8443.9699999999993</v>
      </c>
    </row>
    <row r="33" spans="1:10" ht="27.6" x14ac:dyDescent="0.3">
      <c r="A33" s="22" t="s">
        <v>74</v>
      </c>
      <c r="B33" s="69" t="s">
        <v>69</v>
      </c>
      <c r="C33" s="69"/>
      <c r="D33" s="22" t="s">
        <v>127</v>
      </c>
      <c r="E33" s="22" t="s">
        <v>128</v>
      </c>
      <c r="F33" s="22" t="s">
        <v>95</v>
      </c>
      <c r="G33" s="22" t="s">
        <v>96</v>
      </c>
      <c r="H33" s="13">
        <v>2400</v>
      </c>
      <c r="I33" s="13">
        <v>500</v>
      </c>
      <c r="J33" s="14">
        <v>219.1</v>
      </c>
    </row>
    <row r="34" spans="1:10" ht="27.6" x14ac:dyDescent="0.3">
      <c r="A34" s="22" t="s">
        <v>74</v>
      </c>
      <c r="B34" s="69" t="s">
        <v>69</v>
      </c>
      <c r="C34" s="69"/>
      <c r="D34" s="22" t="s">
        <v>127</v>
      </c>
      <c r="E34" s="22" t="s">
        <v>128</v>
      </c>
      <c r="F34" s="22">
        <v>200105</v>
      </c>
      <c r="G34" s="22" t="s">
        <v>238</v>
      </c>
      <c r="H34" s="13">
        <v>3500</v>
      </c>
      <c r="I34" s="13">
        <v>0</v>
      </c>
      <c r="J34" s="14">
        <v>0</v>
      </c>
    </row>
    <row r="35" spans="1:10" ht="27.6" x14ac:dyDescent="0.3">
      <c r="A35" s="22" t="s">
        <v>74</v>
      </c>
      <c r="B35" s="69" t="s">
        <v>69</v>
      </c>
      <c r="C35" s="69"/>
      <c r="D35" s="22" t="s">
        <v>127</v>
      </c>
      <c r="E35" s="22" t="s">
        <v>128</v>
      </c>
      <c r="F35" s="22">
        <v>200106</v>
      </c>
      <c r="G35" s="22" t="s">
        <v>98</v>
      </c>
      <c r="H35" s="13">
        <v>3000</v>
      </c>
      <c r="I35" s="13">
        <v>0</v>
      </c>
      <c r="J35" s="14">
        <v>0</v>
      </c>
    </row>
    <row r="36" spans="1:10" ht="27.6" x14ac:dyDescent="0.3">
      <c r="A36" s="22" t="s">
        <v>74</v>
      </c>
      <c r="B36" s="69" t="s">
        <v>69</v>
      </c>
      <c r="C36" s="69"/>
      <c r="D36" s="22" t="s">
        <v>127</v>
      </c>
      <c r="E36" s="22" t="s">
        <v>128</v>
      </c>
      <c r="F36" s="22" t="s">
        <v>101</v>
      </c>
      <c r="G36" s="22" t="s">
        <v>102</v>
      </c>
      <c r="H36" s="13">
        <v>17000</v>
      </c>
      <c r="I36" s="13">
        <v>3000</v>
      </c>
      <c r="J36" s="14">
        <v>2399.7800000000002</v>
      </c>
    </row>
    <row r="37" spans="1:10" ht="41.4" x14ac:dyDescent="0.3">
      <c r="A37" s="22" t="s">
        <v>74</v>
      </c>
      <c r="B37" s="69" t="s">
        <v>69</v>
      </c>
      <c r="C37" s="69"/>
      <c r="D37" s="22" t="s">
        <v>127</v>
      </c>
      <c r="E37" s="22" t="s">
        <v>128</v>
      </c>
      <c r="F37" s="22" t="s">
        <v>103</v>
      </c>
      <c r="G37" s="22" t="s">
        <v>104</v>
      </c>
      <c r="H37" s="13">
        <v>9500</v>
      </c>
      <c r="I37" s="13">
        <v>2000</v>
      </c>
      <c r="J37" s="14">
        <v>1262.03</v>
      </c>
    </row>
    <row r="38" spans="1:10" ht="41.4" x14ac:dyDescent="0.3">
      <c r="A38" s="22" t="s">
        <v>74</v>
      </c>
      <c r="B38" s="69" t="s">
        <v>69</v>
      </c>
      <c r="C38" s="69"/>
      <c r="D38" s="22" t="s">
        <v>127</v>
      </c>
      <c r="E38" s="22" t="s">
        <v>128</v>
      </c>
      <c r="F38" s="22" t="s">
        <v>105</v>
      </c>
      <c r="G38" s="22" t="s">
        <v>106</v>
      </c>
      <c r="H38" s="13">
        <v>10800</v>
      </c>
      <c r="I38" s="13">
        <v>1000</v>
      </c>
      <c r="J38" s="14">
        <v>644.24</v>
      </c>
    </row>
    <row r="39" spans="1:10" ht="27.6" x14ac:dyDescent="0.3">
      <c r="A39" s="22" t="s">
        <v>74</v>
      </c>
      <c r="B39" s="69" t="s">
        <v>69</v>
      </c>
      <c r="C39" s="69"/>
      <c r="D39" s="22" t="s">
        <v>127</v>
      </c>
      <c r="E39" s="22" t="s">
        <v>128</v>
      </c>
      <c r="F39" s="22">
        <v>200200</v>
      </c>
      <c r="G39" s="22" t="s">
        <v>164</v>
      </c>
      <c r="H39" s="13">
        <v>11000</v>
      </c>
      <c r="I39" s="13">
        <v>0</v>
      </c>
      <c r="J39" s="14">
        <v>0</v>
      </c>
    </row>
    <row r="40" spans="1:10" ht="27.6" x14ac:dyDescent="0.3">
      <c r="A40" s="22" t="s">
        <v>74</v>
      </c>
      <c r="B40" s="69" t="s">
        <v>69</v>
      </c>
      <c r="C40" s="69"/>
      <c r="D40" s="22" t="s">
        <v>127</v>
      </c>
      <c r="E40" s="22" t="s">
        <v>128</v>
      </c>
      <c r="F40" s="22">
        <v>200530</v>
      </c>
      <c r="G40" s="22" t="s">
        <v>108</v>
      </c>
      <c r="H40" s="13">
        <v>3000</v>
      </c>
      <c r="I40" s="13">
        <v>1000</v>
      </c>
      <c r="J40" s="14">
        <v>70</v>
      </c>
    </row>
    <row r="41" spans="1:10" ht="27.6" x14ac:dyDescent="0.3">
      <c r="A41" s="22" t="s">
        <v>74</v>
      </c>
      <c r="B41" s="69" t="s">
        <v>69</v>
      </c>
      <c r="C41" s="69"/>
      <c r="D41" s="22" t="s">
        <v>127</v>
      </c>
      <c r="E41" s="22" t="s">
        <v>128</v>
      </c>
      <c r="F41" s="22">
        <v>200601</v>
      </c>
      <c r="G41" s="22" t="s">
        <v>110</v>
      </c>
      <c r="H41" s="13">
        <v>2500</v>
      </c>
      <c r="I41" s="13">
        <v>2500</v>
      </c>
      <c r="J41" s="14">
        <v>0</v>
      </c>
    </row>
    <row r="42" spans="1:10" ht="27.6" x14ac:dyDescent="0.3">
      <c r="A42" s="22" t="s">
        <v>74</v>
      </c>
      <c r="B42" s="69" t="s">
        <v>69</v>
      </c>
      <c r="C42" s="69"/>
      <c r="D42" s="22" t="s">
        <v>127</v>
      </c>
      <c r="E42" s="22" t="s">
        <v>128</v>
      </c>
      <c r="F42" s="22">
        <v>201100</v>
      </c>
      <c r="G42" s="22" t="s">
        <v>178</v>
      </c>
      <c r="H42" s="13">
        <v>800</v>
      </c>
      <c r="I42" s="13">
        <v>0</v>
      </c>
      <c r="J42" s="14">
        <v>0</v>
      </c>
    </row>
    <row r="43" spans="1:10" ht="27.6" x14ac:dyDescent="0.3">
      <c r="A43" s="22" t="s">
        <v>74</v>
      </c>
      <c r="B43" s="69" t="s">
        <v>69</v>
      </c>
      <c r="C43" s="69"/>
      <c r="D43" s="22" t="s">
        <v>127</v>
      </c>
      <c r="E43" s="22" t="s">
        <v>128</v>
      </c>
      <c r="F43" s="22">
        <v>201300</v>
      </c>
      <c r="G43" s="22" t="s">
        <v>210</v>
      </c>
      <c r="H43" s="13">
        <v>5000</v>
      </c>
      <c r="I43" s="13">
        <v>0</v>
      </c>
      <c r="J43" s="14">
        <v>0</v>
      </c>
    </row>
    <row r="44" spans="1:10" ht="27.6" x14ac:dyDescent="0.3">
      <c r="A44" s="22" t="s">
        <v>74</v>
      </c>
      <c r="B44" s="69" t="s">
        <v>69</v>
      </c>
      <c r="C44" s="69"/>
      <c r="D44" s="22" t="s">
        <v>127</v>
      </c>
      <c r="E44" s="22" t="s">
        <v>128</v>
      </c>
      <c r="F44" s="22">
        <v>201400</v>
      </c>
      <c r="G44" s="22" t="s">
        <v>180</v>
      </c>
      <c r="H44" s="13">
        <v>6000</v>
      </c>
      <c r="I44" s="13">
        <v>0</v>
      </c>
      <c r="J44" s="14">
        <v>0</v>
      </c>
    </row>
    <row r="45" spans="1:10" ht="82.8" x14ac:dyDescent="0.3">
      <c r="A45" s="43" t="s">
        <v>74</v>
      </c>
      <c r="B45" s="69" t="s">
        <v>69</v>
      </c>
      <c r="C45" s="69"/>
      <c r="D45" s="43" t="s">
        <v>127</v>
      </c>
      <c r="E45" s="43" t="s">
        <v>128</v>
      </c>
      <c r="F45" s="43">
        <v>202500</v>
      </c>
      <c r="G45" s="43" t="s">
        <v>349</v>
      </c>
      <c r="H45" s="13">
        <v>0</v>
      </c>
      <c r="I45" s="13">
        <v>0</v>
      </c>
      <c r="J45" s="14">
        <v>0</v>
      </c>
    </row>
    <row r="46" spans="1:10" ht="27.6" x14ac:dyDescent="0.3">
      <c r="A46" s="22" t="s">
        <v>74</v>
      </c>
      <c r="B46" s="69" t="s">
        <v>69</v>
      </c>
      <c r="C46" s="69"/>
      <c r="D46" s="22" t="s">
        <v>127</v>
      </c>
      <c r="E46" s="22" t="s">
        <v>128</v>
      </c>
      <c r="F46" s="22">
        <v>203001</v>
      </c>
      <c r="G46" s="22" t="s">
        <v>250</v>
      </c>
      <c r="H46" s="13">
        <v>1000</v>
      </c>
      <c r="I46" s="13">
        <v>0</v>
      </c>
      <c r="J46" s="14">
        <v>0</v>
      </c>
    </row>
    <row r="47" spans="1:10" ht="27.6" x14ac:dyDescent="0.3">
      <c r="A47" s="22" t="s">
        <v>74</v>
      </c>
      <c r="B47" s="69" t="s">
        <v>69</v>
      </c>
      <c r="C47" s="69"/>
      <c r="D47" s="22" t="s">
        <v>127</v>
      </c>
      <c r="E47" s="22" t="s">
        <v>128</v>
      </c>
      <c r="F47" s="22" t="s">
        <v>251</v>
      </c>
      <c r="G47" s="22" t="s">
        <v>252</v>
      </c>
      <c r="H47" s="13">
        <v>8000</v>
      </c>
      <c r="I47" s="13">
        <v>1000</v>
      </c>
      <c r="J47" s="14">
        <v>467.76</v>
      </c>
    </row>
    <row r="48" spans="1:10" ht="27.6" x14ac:dyDescent="0.3">
      <c r="A48" s="22" t="s">
        <v>74</v>
      </c>
      <c r="B48" s="69" t="s">
        <v>69</v>
      </c>
      <c r="C48" s="69"/>
      <c r="D48" s="22" t="s">
        <v>127</v>
      </c>
      <c r="E48" s="22" t="s">
        <v>128</v>
      </c>
      <c r="F48" s="22" t="s">
        <v>119</v>
      </c>
      <c r="G48" s="22" t="s">
        <v>120</v>
      </c>
      <c r="H48" s="13">
        <v>12500</v>
      </c>
      <c r="I48" s="13">
        <v>10000</v>
      </c>
      <c r="J48" s="14">
        <v>8300.2999999999993</v>
      </c>
    </row>
    <row r="49" spans="1:10" ht="69" x14ac:dyDescent="0.3">
      <c r="A49" s="22" t="s">
        <v>74</v>
      </c>
      <c r="B49" s="69" t="s">
        <v>69</v>
      </c>
      <c r="C49" s="69"/>
      <c r="D49" s="22" t="s">
        <v>127</v>
      </c>
      <c r="E49" s="22" t="s">
        <v>128</v>
      </c>
      <c r="F49" s="22" t="s">
        <v>125</v>
      </c>
      <c r="G49" s="22" t="s">
        <v>126</v>
      </c>
      <c r="H49" s="13">
        <v>0</v>
      </c>
      <c r="I49" s="13">
        <v>0</v>
      </c>
      <c r="J49" s="14">
        <v>-4100.6099999999997</v>
      </c>
    </row>
    <row r="50" spans="1:10" x14ac:dyDescent="0.3">
      <c r="A50" s="72" t="s">
        <v>333</v>
      </c>
      <c r="B50" s="72"/>
      <c r="C50" s="72"/>
      <c r="D50" s="72"/>
      <c r="E50" s="72"/>
      <c r="F50" s="72"/>
      <c r="G50" s="72"/>
      <c r="H50" s="13">
        <f>SUM(H22:H49)</f>
        <v>3286000</v>
      </c>
      <c r="I50" s="13">
        <f t="shared" ref="I50:J50" si="3">SUM(I22:I49)</f>
        <v>1344000</v>
      </c>
      <c r="J50" s="13">
        <f t="shared" si="3"/>
        <v>805527.91</v>
      </c>
    </row>
    <row r="51" spans="1:10" x14ac:dyDescent="0.3">
      <c r="A51" s="22" t="s">
        <v>74</v>
      </c>
      <c r="B51" s="69" t="s">
        <v>69</v>
      </c>
      <c r="C51" s="69"/>
      <c r="D51" s="22" t="s">
        <v>183</v>
      </c>
      <c r="E51" s="22" t="s">
        <v>184</v>
      </c>
      <c r="F51" s="22" t="s">
        <v>77</v>
      </c>
      <c r="G51" s="22" t="s">
        <v>78</v>
      </c>
      <c r="H51" s="13">
        <v>6430000</v>
      </c>
      <c r="I51" s="13">
        <v>2577000</v>
      </c>
      <c r="J51" s="14">
        <v>1523816</v>
      </c>
    </row>
    <row r="52" spans="1:10" ht="27.6" x14ac:dyDescent="0.3">
      <c r="A52" s="22" t="s">
        <v>74</v>
      </c>
      <c r="B52" s="69" t="s">
        <v>69</v>
      </c>
      <c r="C52" s="69"/>
      <c r="D52" s="22" t="s">
        <v>183</v>
      </c>
      <c r="E52" s="22" t="s">
        <v>184</v>
      </c>
      <c r="F52" s="22" t="s">
        <v>199</v>
      </c>
      <c r="G52" s="22" t="s">
        <v>200</v>
      </c>
      <c r="H52" s="13">
        <v>499000</v>
      </c>
      <c r="I52" s="13">
        <v>200000</v>
      </c>
      <c r="J52" s="14">
        <v>118399</v>
      </c>
    </row>
    <row r="53" spans="1:10" x14ac:dyDescent="0.3">
      <c r="A53" s="47" t="s">
        <v>74</v>
      </c>
      <c r="B53" s="69" t="s">
        <v>69</v>
      </c>
      <c r="C53" s="69"/>
      <c r="D53" s="47" t="s">
        <v>183</v>
      </c>
      <c r="E53" s="47" t="s">
        <v>184</v>
      </c>
      <c r="F53" s="47">
        <v>100106</v>
      </c>
      <c r="G53" s="47" t="s">
        <v>202</v>
      </c>
      <c r="H53" s="13">
        <v>0</v>
      </c>
      <c r="I53" s="13">
        <v>0</v>
      </c>
      <c r="J53" s="14">
        <v>0</v>
      </c>
    </row>
    <row r="54" spans="1:10" x14ac:dyDescent="0.3">
      <c r="A54" s="22" t="s">
        <v>74</v>
      </c>
      <c r="B54" s="69" t="s">
        <v>69</v>
      </c>
      <c r="C54" s="69"/>
      <c r="D54" s="22" t="s">
        <v>183</v>
      </c>
      <c r="E54" s="22" t="s">
        <v>184</v>
      </c>
      <c r="F54" s="22">
        <v>100113</v>
      </c>
      <c r="G54" s="22" t="s">
        <v>282</v>
      </c>
      <c r="H54" s="13">
        <v>10000</v>
      </c>
      <c r="I54" s="13">
        <v>4000</v>
      </c>
      <c r="J54" s="14">
        <v>640</v>
      </c>
    </row>
    <row r="55" spans="1:10" x14ac:dyDescent="0.3">
      <c r="A55" s="22" t="s">
        <v>74</v>
      </c>
      <c r="B55" s="69" t="s">
        <v>69</v>
      </c>
      <c r="C55" s="69"/>
      <c r="D55" s="22" t="s">
        <v>183</v>
      </c>
      <c r="E55" s="22" t="s">
        <v>184</v>
      </c>
      <c r="F55" s="22">
        <v>100117</v>
      </c>
      <c r="G55" s="22" t="s">
        <v>276</v>
      </c>
      <c r="H55" s="13">
        <v>415000</v>
      </c>
      <c r="I55" s="13">
        <v>199000</v>
      </c>
      <c r="J55" s="14">
        <v>98317</v>
      </c>
    </row>
    <row r="56" spans="1:10" ht="27.6" x14ac:dyDescent="0.3">
      <c r="A56" s="22" t="s">
        <v>74</v>
      </c>
      <c r="B56" s="69" t="s">
        <v>69</v>
      </c>
      <c r="C56" s="69"/>
      <c r="D56" s="22" t="s">
        <v>183</v>
      </c>
      <c r="E56" s="22" t="s">
        <v>184</v>
      </c>
      <c r="F56" s="22" t="s">
        <v>83</v>
      </c>
      <c r="G56" s="22" t="s">
        <v>84</v>
      </c>
      <c r="H56" s="13">
        <v>50000</v>
      </c>
      <c r="I56" s="13">
        <v>35000</v>
      </c>
      <c r="J56" s="14">
        <v>22219</v>
      </c>
    </row>
    <row r="57" spans="1:10" x14ac:dyDescent="0.3">
      <c r="A57" s="22" t="s">
        <v>74</v>
      </c>
      <c r="B57" s="69" t="s">
        <v>69</v>
      </c>
      <c r="C57" s="69"/>
      <c r="D57" s="22" t="s">
        <v>183</v>
      </c>
      <c r="E57" s="22" t="s">
        <v>184</v>
      </c>
      <c r="F57" s="51">
        <v>100206</v>
      </c>
      <c r="G57" s="22" t="s">
        <v>283</v>
      </c>
      <c r="H57" s="13">
        <v>0</v>
      </c>
      <c r="I57" s="13">
        <v>0</v>
      </c>
      <c r="J57" s="14">
        <v>0</v>
      </c>
    </row>
    <row r="58" spans="1:10" ht="27.6" x14ac:dyDescent="0.3">
      <c r="A58" s="22" t="s">
        <v>74</v>
      </c>
      <c r="B58" s="69" t="s">
        <v>69</v>
      </c>
      <c r="C58" s="69"/>
      <c r="D58" s="22" t="s">
        <v>183</v>
      </c>
      <c r="E58" s="22" t="s">
        <v>184</v>
      </c>
      <c r="F58" s="22" t="s">
        <v>89</v>
      </c>
      <c r="G58" s="22" t="s">
        <v>90</v>
      </c>
      <c r="H58" s="13">
        <v>167000</v>
      </c>
      <c r="I58" s="13">
        <v>60000</v>
      </c>
      <c r="J58" s="14">
        <v>41027</v>
      </c>
    </row>
    <row r="59" spans="1:10" x14ac:dyDescent="0.3">
      <c r="A59" s="22" t="s">
        <v>74</v>
      </c>
      <c r="B59" s="69" t="s">
        <v>69</v>
      </c>
      <c r="C59" s="69"/>
      <c r="D59" s="22" t="s">
        <v>183</v>
      </c>
      <c r="E59" s="22" t="s">
        <v>184</v>
      </c>
      <c r="F59" s="22" t="s">
        <v>91</v>
      </c>
      <c r="G59" s="22" t="s">
        <v>92</v>
      </c>
      <c r="H59" s="13">
        <v>11000</v>
      </c>
      <c r="I59" s="13">
        <v>2000</v>
      </c>
      <c r="J59" s="14">
        <v>0</v>
      </c>
    </row>
    <row r="60" spans="1:10" ht="27.6" x14ac:dyDescent="0.3">
      <c r="A60" s="22" t="s">
        <v>74</v>
      </c>
      <c r="B60" s="69" t="s">
        <v>69</v>
      </c>
      <c r="C60" s="69"/>
      <c r="D60" s="22" t="s">
        <v>183</v>
      </c>
      <c r="E60" s="22" t="s">
        <v>184</v>
      </c>
      <c r="F60" s="22" t="s">
        <v>175</v>
      </c>
      <c r="G60" s="22" t="s">
        <v>176</v>
      </c>
      <c r="H60" s="13">
        <v>19000</v>
      </c>
      <c r="I60" s="13">
        <v>4000</v>
      </c>
      <c r="J60" s="14">
        <v>3482.85</v>
      </c>
    </row>
    <row r="61" spans="1:10" s="2" customFormat="1" ht="27.6" x14ac:dyDescent="0.3">
      <c r="A61" s="22" t="s">
        <v>74</v>
      </c>
      <c r="B61" s="69" t="s">
        <v>69</v>
      </c>
      <c r="C61" s="69"/>
      <c r="D61" s="22" t="s">
        <v>183</v>
      </c>
      <c r="E61" s="22" t="s">
        <v>184</v>
      </c>
      <c r="F61" s="22" t="s">
        <v>93</v>
      </c>
      <c r="G61" s="22" t="s">
        <v>94</v>
      </c>
      <c r="H61" s="30">
        <v>480000</v>
      </c>
      <c r="I61" s="30">
        <v>270000</v>
      </c>
      <c r="J61" s="14">
        <v>216756.44</v>
      </c>
    </row>
    <row r="62" spans="1:10" s="3" customFormat="1" ht="27" customHeight="1" x14ac:dyDescent="0.3">
      <c r="A62" s="22" t="s">
        <v>74</v>
      </c>
      <c r="B62" s="69" t="s">
        <v>69</v>
      </c>
      <c r="C62" s="69"/>
      <c r="D62" s="22" t="s">
        <v>183</v>
      </c>
      <c r="E62" s="22" t="s">
        <v>184</v>
      </c>
      <c r="F62" s="22" t="s">
        <v>95</v>
      </c>
      <c r="G62" s="22" t="s">
        <v>96</v>
      </c>
      <c r="H62" s="30">
        <v>39000</v>
      </c>
      <c r="I62" s="30">
        <v>16000</v>
      </c>
      <c r="J62" s="14">
        <v>11922.03</v>
      </c>
    </row>
    <row r="63" spans="1:10" s="3" customFormat="1" ht="27.75" customHeight="1" x14ac:dyDescent="0.3">
      <c r="A63" s="22" t="s">
        <v>74</v>
      </c>
      <c r="B63" s="69" t="s">
        <v>69</v>
      </c>
      <c r="C63" s="69"/>
      <c r="D63" s="22" t="s">
        <v>183</v>
      </c>
      <c r="E63" s="22" t="s">
        <v>184</v>
      </c>
      <c r="F63" s="22" t="s">
        <v>237</v>
      </c>
      <c r="G63" s="22" t="s">
        <v>238</v>
      </c>
      <c r="H63" s="30">
        <v>9000</v>
      </c>
      <c r="I63" s="30">
        <v>2000</v>
      </c>
      <c r="J63" s="14">
        <v>0</v>
      </c>
    </row>
    <row r="64" spans="1:10" s="3" customFormat="1" ht="27.75" customHeight="1" x14ac:dyDescent="0.3">
      <c r="A64" s="22" t="s">
        <v>74</v>
      </c>
      <c r="B64" s="69" t="s">
        <v>69</v>
      </c>
      <c r="C64" s="69"/>
      <c r="D64" s="22" t="s">
        <v>183</v>
      </c>
      <c r="E64" s="22" t="s">
        <v>184</v>
      </c>
      <c r="F64" s="22">
        <v>200106</v>
      </c>
      <c r="G64" s="22" t="s">
        <v>98</v>
      </c>
      <c r="H64" s="30">
        <v>1000</v>
      </c>
      <c r="I64" s="30">
        <v>0</v>
      </c>
      <c r="J64" s="14">
        <v>0</v>
      </c>
    </row>
    <row r="65" spans="1:10" s="3" customFormat="1" ht="27.75" customHeight="1" x14ac:dyDescent="0.3">
      <c r="A65" s="22" t="s">
        <v>74</v>
      </c>
      <c r="B65" s="69" t="s">
        <v>69</v>
      </c>
      <c r="C65" s="69"/>
      <c r="D65" s="22" t="s">
        <v>183</v>
      </c>
      <c r="E65" s="22" t="s">
        <v>184</v>
      </c>
      <c r="F65" s="22">
        <v>200107</v>
      </c>
      <c r="G65" s="22" t="s">
        <v>100</v>
      </c>
      <c r="H65" s="30">
        <v>1000</v>
      </c>
      <c r="I65" s="30">
        <v>0</v>
      </c>
      <c r="J65" s="14">
        <v>0</v>
      </c>
    </row>
    <row r="66" spans="1:10" s="3" customFormat="1" ht="27.6" x14ac:dyDescent="0.3">
      <c r="A66" s="22" t="s">
        <v>74</v>
      </c>
      <c r="B66" s="69" t="s">
        <v>69</v>
      </c>
      <c r="C66" s="69"/>
      <c r="D66" s="22" t="s">
        <v>183</v>
      </c>
      <c r="E66" s="22" t="s">
        <v>184</v>
      </c>
      <c r="F66" s="22" t="s">
        <v>101</v>
      </c>
      <c r="G66" s="22" t="s">
        <v>102</v>
      </c>
      <c r="H66" s="30">
        <v>39000</v>
      </c>
      <c r="I66" s="30">
        <v>7000</v>
      </c>
      <c r="J66" s="14">
        <v>6169.21</v>
      </c>
    </row>
    <row r="67" spans="1:10" s="3" customFormat="1" ht="30.75" customHeight="1" x14ac:dyDescent="0.3">
      <c r="A67" s="22" t="s">
        <v>74</v>
      </c>
      <c r="B67" s="69" t="s">
        <v>69</v>
      </c>
      <c r="C67" s="69"/>
      <c r="D67" s="22" t="s">
        <v>183</v>
      </c>
      <c r="E67" s="22" t="s">
        <v>184</v>
      </c>
      <c r="F67" s="22" t="s">
        <v>103</v>
      </c>
      <c r="G67" s="22" t="s">
        <v>104</v>
      </c>
      <c r="H67" s="30">
        <v>411000</v>
      </c>
      <c r="I67" s="30">
        <v>195000</v>
      </c>
      <c r="J67" s="14">
        <v>7371</v>
      </c>
    </row>
    <row r="68" spans="1:10" s="3" customFormat="1" ht="26.25" customHeight="1" x14ac:dyDescent="0.3">
      <c r="A68" s="22" t="s">
        <v>74</v>
      </c>
      <c r="B68" s="69" t="s">
        <v>69</v>
      </c>
      <c r="C68" s="69"/>
      <c r="D68" s="22" t="s">
        <v>183</v>
      </c>
      <c r="E68" s="22" t="s">
        <v>184</v>
      </c>
      <c r="F68" s="22" t="s">
        <v>105</v>
      </c>
      <c r="G68" s="22" t="s">
        <v>106</v>
      </c>
      <c r="H68" s="30">
        <v>220000</v>
      </c>
      <c r="I68" s="30">
        <v>45000</v>
      </c>
      <c r="J68" s="14">
        <v>23697.41</v>
      </c>
    </row>
    <row r="69" spans="1:10" s="3" customFormat="1" x14ac:dyDescent="0.3">
      <c r="A69" s="22" t="s">
        <v>74</v>
      </c>
      <c r="B69" s="69" t="s">
        <v>69</v>
      </c>
      <c r="C69" s="69"/>
      <c r="D69" s="22" t="s">
        <v>183</v>
      </c>
      <c r="E69" s="22" t="s">
        <v>184</v>
      </c>
      <c r="F69" s="22">
        <v>200200</v>
      </c>
      <c r="G69" s="22" t="s">
        <v>164</v>
      </c>
      <c r="H69" s="30">
        <v>115000</v>
      </c>
      <c r="I69" s="30">
        <v>70000</v>
      </c>
      <c r="J69" s="14">
        <v>6560.76</v>
      </c>
    </row>
    <row r="70" spans="1:10" s="3" customFormat="1" x14ac:dyDescent="0.3">
      <c r="A70" s="22" t="s">
        <v>74</v>
      </c>
      <c r="B70" s="69" t="s">
        <v>69</v>
      </c>
      <c r="C70" s="69"/>
      <c r="D70" s="22" t="s">
        <v>183</v>
      </c>
      <c r="E70" s="22" t="s">
        <v>184</v>
      </c>
      <c r="F70" s="22" t="s">
        <v>255</v>
      </c>
      <c r="G70" s="22" t="s">
        <v>256</v>
      </c>
      <c r="H70" s="30">
        <v>35000</v>
      </c>
      <c r="I70" s="30">
        <v>10000</v>
      </c>
      <c r="J70" s="14">
        <v>0</v>
      </c>
    </row>
    <row r="71" spans="1:10" s="3" customFormat="1" x14ac:dyDescent="0.3">
      <c r="A71" s="22" t="s">
        <v>74</v>
      </c>
      <c r="B71" s="69" t="s">
        <v>69</v>
      </c>
      <c r="C71" s="69"/>
      <c r="D71" s="22" t="s">
        <v>183</v>
      </c>
      <c r="E71" s="22" t="s">
        <v>184</v>
      </c>
      <c r="F71" s="22">
        <v>200401</v>
      </c>
      <c r="G71" s="22" t="s">
        <v>338</v>
      </c>
      <c r="H71" s="30">
        <v>3000</v>
      </c>
      <c r="I71" s="30">
        <v>1000</v>
      </c>
      <c r="J71" s="14">
        <v>0</v>
      </c>
    </row>
    <row r="72" spans="1:10" s="3" customFormat="1" x14ac:dyDescent="0.3">
      <c r="A72" s="47" t="s">
        <v>74</v>
      </c>
      <c r="B72" s="69" t="s">
        <v>69</v>
      </c>
      <c r="C72" s="69"/>
      <c r="D72" s="47" t="s">
        <v>183</v>
      </c>
      <c r="E72" s="47" t="s">
        <v>184</v>
      </c>
      <c r="F72" s="47">
        <v>200402</v>
      </c>
      <c r="G72" s="47" t="s">
        <v>206</v>
      </c>
      <c r="H72" s="30">
        <v>0</v>
      </c>
      <c r="I72" s="30">
        <v>0</v>
      </c>
      <c r="J72" s="14">
        <v>0</v>
      </c>
    </row>
    <row r="73" spans="1:10" s="3" customFormat="1" x14ac:dyDescent="0.3">
      <c r="A73" s="22" t="s">
        <v>74</v>
      </c>
      <c r="B73" s="69" t="s">
        <v>69</v>
      </c>
      <c r="C73" s="69"/>
      <c r="D73" s="22" t="s">
        <v>183</v>
      </c>
      <c r="E73" s="22" t="s">
        <v>184</v>
      </c>
      <c r="F73" s="22">
        <v>200501</v>
      </c>
      <c r="G73" s="22" t="s">
        <v>244</v>
      </c>
      <c r="H73" s="30">
        <v>3000</v>
      </c>
      <c r="I73" s="30">
        <v>3000</v>
      </c>
      <c r="J73" s="14">
        <v>0</v>
      </c>
    </row>
    <row r="74" spans="1:10" s="3" customFormat="1" x14ac:dyDescent="0.3">
      <c r="A74" s="22" t="s">
        <v>74</v>
      </c>
      <c r="B74" s="69" t="s">
        <v>69</v>
      </c>
      <c r="C74" s="69"/>
      <c r="D74" s="22" t="s">
        <v>183</v>
      </c>
      <c r="E74" s="22" t="s">
        <v>184</v>
      </c>
      <c r="F74" s="22" t="s">
        <v>107</v>
      </c>
      <c r="G74" s="22" t="s">
        <v>108</v>
      </c>
      <c r="H74" s="30">
        <v>27000</v>
      </c>
      <c r="I74" s="30">
        <v>11000</v>
      </c>
      <c r="J74" s="14">
        <v>3235.59</v>
      </c>
    </row>
    <row r="75" spans="1:10" s="3" customFormat="1" ht="27.6" x14ac:dyDescent="0.3">
      <c r="A75" s="22" t="s">
        <v>74</v>
      </c>
      <c r="B75" s="69" t="s">
        <v>69</v>
      </c>
      <c r="C75" s="69"/>
      <c r="D75" s="22" t="s">
        <v>183</v>
      </c>
      <c r="E75" s="22" t="s">
        <v>184</v>
      </c>
      <c r="F75" s="22" t="s">
        <v>109</v>
      </c>
      <c r="G75" s="22" t="s">
        <v>110</v>
      </c>
      <c r="H75" s="30">
        <v>10000</v>
      </c>
      <c r="I75" s="30">
        <v>4000</v>
      </c>
      <c r="J75" s="14">
        <v>1056</v>
      </c>
    </row>
    <row r="76" spans="1:10" s="3" customFormat="1" x14ac:dyDescent="0.3">
      <c r="A76" s="22" t="s">
        <v>74</v>
      </c>
      <c r="B76" s="69" t="s">
        <v>69</v>
      </c>
      <c r="C76" s="69"/>
      <c r="D76" s="22" t="s">
        <v>183</v>
      </c>
      <c r="E76" s="22" t="s">
        <v>184</v>
      </c>
      <c r="F76" s="22">
        <v>200900</v>
      </c>
      <c r="G76" s="22" t="s">
        <v>248</v>
      </c>
      <c r="H76" s="30">
        <v>5000</v>
      </c>
      <c r="I76" s="30">
        <v>2000</v>
      </c>
      <c r="J76" s="14">
        <v>214.19</v>
      </c>
    </row>
    <row r="77" spans="1:10" s="3" customFormat="1" ht="27.6" x14ac:dyDescent="0.3">
      <c r="A77" s="22" t="s">
        <v>74</v>
      </c>
      <c r="B77" s="69" t="s">
        <v>69</v>
      </c>
      <c r="C77" s="69"/>
      <c r="D77" s="22" t="s">
        <v>183</v>
      </c>
      <c r="E77" s="22" t="s">
        <v>184</v>
      </c>
      <c r="F77" s="22">
        <v>201100</v>
      </c>
      <c r="G77" s="22" t="s">
        <v>178</v>
      </c>
      <c r="H77" s="30">
        <v>5000</v>
      </c>
      <c r="I77" s="30">
        <v>1000</v>
      </c>
      <c r="J77" s="14">
        <v>320</v>
      </c>
    </row>
    <row r="78" spans="1:10" s="3" customFormat="1" x14ac:dyDescent="0.3">
      <c r="A78" s="22" t="s">
        <v>74</v>
      </c>
      <c r="B78" s="69" t="s">
        <v>69</v>
      </c>
      <c r="C78" s="69"/>
      <c r="D78" s="22" t="s">
        <v>183</v>
      </c>
      <c r="E78" s="22" t="s">
        <v>184</v>
      </c>
      <c r="F78" s="22">
        <v>201200</v>
      </c>
      <c r="G78" s="22" t="s">
        <v>112</v>
      </c>
      <c r="H78" s="30">
        <v>0</v>
      </c>
      <c r="I78" s="30">
        <v>0</v>
      </c>
      <c r="J78" s="14">
        <v>0</v>
      </c>
    </row>
    <row r="79" spans="1:10" s="3" customFormat="1" x14ac:dyDescent="0.3">
      <c r="A79" s="22" t="s">
        <v>74</v>
      </c>
      <c r="B79" s="69" t="s">
        <v>69</v>
      </c>
      <c r="C79" s="69"/>
      <c r="D79" s="22" t="s">
        <v>183</v>
      </c>
      <c r="E79" s="22" t="s">
        <v>184</v>
      </c>
      <c r="F79" s="22">
        <v>201300</v>
      </c>
      <c r="G79" s="22" t="s">
        <v>210</v>
      </c>
      <c r="H79" s="30">
        <v>13000</v>
      </c>
      <c r="I79" s="30">
        <v>3000</v>
      </c>
      <c r="J79" s="14">
        <v>0</v>
      </c>
    </row>
    <row r="80" spans="1:10" s="3" customFormat="1" x14ac:dyDescent="0.3">
      <c r="A80" s="22" t="s">
        <v>74</v>
      </c>
      <c r="B80" s="69" t="s">
        <v>69</v>
      </c>
      <c r="C80" s="69"/>
      <c r="D80" s="22" t="s">
        <v>183</v>
      </c>
      <c r="E80" s="22" t="s">
        <v>184</v>
      </c>
      <c r="F80" s="22" t="s">
        <v>179</v>
      </c>
      <c r="G80" s="22" t="s">
        <v>180</v>
      </c>
      <c r="H80" s="30">
        <v>23000</v>
      </c>
      <c r="I80" s="30">
        <v>2000</v>
      </c>
      <c r="J80" s="14">
        <v>900</v>
      </c>
    </row>
    <row r="81" spans="1:10" s="3" customFormat="1" x14ac:dyDescent="0.3">
      <c r="A81" s="22" t="s">
        <v>74</v>
      </c>
      <c r="B81" s="69" t="s">
        <v>69</v>
      </c>
      <c r="C81" s="69"/>
      <c r="D81" s="22" t="s">
        <v>183</v>
      </c>
      <c r="E81" s="22" t="s">
        <v>184</v>
      </c>
      <c r="F81" s="22" t="s">
        <v>249</v>
      </c>
      <c r="G81" s="22" t="s">
        <v>250</v>
      </c>
      <c r="H81" s="30">
        <v>16000</v>
      </c>
      <c r="I81" s="30">
        <v>11000</v>
      </c>
      <c r="J81" s="14">
        <v>3570</v>
      </c>
    </row>
    <row r="82" spans="1:10" s="3" customFormat="1" ht="27.6" x14ac:dyDescent="0.3">
      <c r="A82" s="22" t="s">
        <v>74</v>
      </c>
      <c r="B82" s="69" t="s">
        <v>69</v>
      </c>
      <c r="C82" s="69"/>
      <c r="D82" s="22" t="s">
        <v>183</v>
      </c>
      <c r="E82" s="22" t="s">
        <v>184</v>
      </c>
      <c r="F82" s="22" t="s">
        <v>251</v>
      </c>
      <c r="G82" s="22" t="s">
        <v>252</v>
      </c>
      <c r="H82" s="30">
        <v>10000</v>
      </c>
      <c r="I82" s="30">
        <v>2000</v>
      </c>
      <c r="J82" s="14">
        <v>1254</v>
      </c>
    </row>
    <row r="83" spans="1:10" s="3" customFormat="1" ht="27.6" x14ac:dyDescent="0.3">
      <c r="A83" s="22" t="s">
        <v>74</v>
      </c>
      <c r="B83" s="69" t="s">
        <v>69</v>
      </c>
      <c r="C83" s="69"/>
      <c r="D83" s="22" t="s">
        <v>183</v>
      </c>
      <c r="E83" s="22" t="s">
        <v>184</v>
      </c>
      <c r="F83" s="22">
        <v>203030</v>
      </c>
      <c r="G83" s="22" t="s">
        <v>120</v>
      </c>
      <c r="H83" s="30">
        <v>0</v>
      </c>
      <c r="I83" s="30">
        <v>0</v>
      </c>
      <c r="J83" s="14">
        <v>0</v>
      </c>
    </row>
    <row r="84" spans="1:10" s="3" customFormat="1" ht="41.4" x14ac:dyDescent="0.3">
      <c r="A84" s="22" t="s">
        <v>74</v>
      </c>
      <c r="B84" s="69" t="s">
        <v>69</v>
      </c>
      <c r="C84" s="69"/>
      <c r="D84" s="22" t="s">
        <v>183</v>
      </c>
      <c r="E84" s="22" t="s">
        <v>184</v>
      </c>
      <c r="F84" s="22" t="s">
        <v>123</v>
      </c>
      <c r="G84" s="22" t="s">
        <v>124</v>
      </c>
      <c r="H84" s="30">
        <v>95000</v>
      </c>
      <c r="I84" s="30">
        <v>29000</v>
      </c>
      <c r="J84" s="14">
        <v>22533</v>
      </c>
    </row>
    <row r="85" spans="1:10" s="3" customFormat="1" ht="69" x14ac:dyDescent="0.3">
      <c r="A85" s="43" t="s">
        <v>74</v>
      </c>
      <c r="B85" s="69" t="s">
        <v>69</v>
      </c>
      <c r="C85" s="69"/>
      <c r="D85" s="43" t="s">
        <v>183</v>
      </c>
      <c r="E85" s="43" t="s">
        <v>184</v>
      </c>
      <c r="F85" s="43">
        <v>850101</v>
      </c>
      <c r="G85" s="43" t="s">
        <v>350</v>
      </c>
      <c r="H85" s="30">
        <v>0</v>
      </c>
      <c r="I85" s="30">
        <v>0</v>
      </c>
      <c r="J85" s="14">
        <v>-6096</v>
      </c>
    </row>
    <row r="86" spans="1:10" s="3" customFormat="1" ht="27.6" x14ac:dyDescent="0.3">
      <c r="A86" s="22" t="s">
        <v>74</v>
      </c>
      <c r="B86" s="69" t="s">
        <v>69</v>
      </c>
      <c r="C86" s="69"/>
      <c r="D86" s="22" t="s">
        <v>185</v>
      </c>
      <c r="E86" s="22" t="s">
        <v>186</v>
      </c>
      <c r="F86" s="22" t="s">
        <v>77</v>
      </c>
      <c r="G86" s="22" t="s">
        <v>78</v>
      </c>
      <c r="H86" s="30">
        <v>9322000</v>
      </c>
      <c r="I86" s="30">
        <v>3619000</v>
      </c>
      <c r="J86" s="14">
        <v>2301956</v>
      </c>
    </row>
    <row r="87" spans="1:10" s="3" customFormat="1" ht="27.6" x14ac:dyDescent="0.3">
      <c r="A87" s="22" t="s">
        <v>74</v>
      </c>
      <c r="B87" s="69" t="s">
        <v>69</v>
      </c>
      <c r="C87" s="69"/>
      <c r="D87" s="22" t="s">
        <v>185</v>
      </c>
      <c r="E87" s="22" t="s">
        <v>186</v>
      </c>
      <c r="F87" s="22" t="s">
        <v>199</v>
      </c>
      <c r="G87" s="22" t="s">
        <v>200</v>
      </c>
      <c r="H87" s="30">
        <v>814000</v>
      </c>
      <c r="I87" s="30">
        <v>359000</v>
      </c>
      <c r="J87" s="14">
        <v>197336</v>
      </c>
    </row>
    <row r="88" spans="1:10" s="3" customFormat="1" ht="41.4" x14ac:dyDescent="0.3">
      <c r="A88" s="22" t="s">
        <v>74</v>
      </c>
      <c r="B88" s="69" t="s">
        <v>69</v>
      </c>
      <c r="C88" s="69"/>
      <c r="D88" s="22" t="s">
        <v>185</v>
      </c>
      <c r="E88" s="22" t="s">
        <v>186</v>
      </c>
      <c r="F88" s="22" t="s">
        <v>79</v>
      </c>
      <c r="G88" s="22" t="s">
        <v>80</v>
      </c>
      <c r="H88" s="30">
        <v>436000</v>
      </c>
      <c r="I88" s="30">
        <v>184000</v>
      </c>
      <c r="J88" s="14">
        <v>110662</v>
      </c>
    </row>
    <row r="89" spans="1:10" s="3" customFormat="1" ht="27.6" x14ac:dyDescent="0.3">
      <c r="A89" s="22" t="s">
        <v>74</v>
      </c>
      <c r="B89" s="69" t="s">
        <v>69</v>
      </c>
      <c r="C89" s="69"/>
      <c r="D89" s="22" t="s">
        <v>185</v>
      </c>
      <c r="E89" s="22" t="s">
        <v>186</v>
      </c>
      <c r="F89" s="22" t="s">
        <v>81</v>
      </c>
      <c r="G89" s="22" t="s">
        <v>82</v>
      </c>
      <c r="H89" s="30">
        <v>3000</v>
      </c>
      <c r="I89" s="30">
        <v>1000</v>
      </c>
      <c r="J89" s="14">
        <v>246</v>
      </c>
    </row>
    <row r="90" spans="1:10" s="3" customFormat="1" ht="41.4" x14ac:dyDescent="0.3">
      <c r="A90" s="22" t="s">
        <v>74</v>
      </c>
      <c r="B90" s="69" t="s">
        <v>69</v>
      </c>
      <c r="C90" s="69"/>
      <c r="D90" s="22" t="s">
        <v>185</v>
      </c>
      <c r="E90" s="22" t="s">
        <v>186</v>
      </c>
      <c r="F90" s="22">
        <v>100115</v>
      </c>
      <c r="G90" s="22" t="s">
        <v>339</v>
      </c>
      <c r="H90" s="30">
        <v>5000</v>
      </c>
      <c r="I90" s="30">
        <v>0</v>
      </c>
      <c r="J90" s="14">
        <v>0</v>
      </c>
    </row>
    <row r="91" spans="1:10" s="3" customFormat="1" ht="27.6" x14ac:dyDescent="0.3">
      <c r="A91" s="22" t="s">
        <v>74</v>
      </c>
      <c r="B91" s="69" t="s">
        <v>69</v>
      </c>
      <c r="C91" s="69"/>
      <c r="D91" s="22" t="s">
        <v>185</v>
      </c>
      <c r="E91" s="22" t="s">
        <v>186</v>
      </c>
      <c r="F91" s="22" t="s">
        <v>257</v>
      </c>
      <c r="G91" s="22" t="s">
        <v>258</v>
      </c>
      <c r="H91" s="30">
        <v>12000</v>
      </c>
      <c r="I91" s="30">
        <v>12000</v>
      </c>
      <c r="J91" s="14">
        <v>11400</v>
      </c>
    </row>
    <row r="92" spans="1:10" s="3" customFormat="1" ht="27.6" x14ac:dyDescent="0.3">
      <c r="A92" s="22" t="s">
        <v>74</v>
      </c>
      <c r="B92" s="69" t="s">
        <v>69</v>
      </c>
      <c r="C92" s="69"/>
      <c r="D92" s="22" t="s">
        <v>185</v>
      </c>
      <c r="E92" s="22" t="s">
        <v>186</v>
      </c>
      <c r="F92" s="22" t="s">
        <v>233</v>
      </c>
      <c r="G92" s="22" t="s">
        <v>234</v>
      </c>
      <c r="H92" s="30">
        <v>523000</v>
      </c>
      <c r="I92" s="30">
        <v>246000</v>
      </c>
      <c r="J92" s="14">
        <v>125179</v>
      </c>
    </row>
    <row r="93" spans="1:10" s="3" customFormat="1" ht="41.4" x14ac:dyDescent="0.3">
      <c r="A93" s="47" t="s">
        <v>74</v>
      </c>
      <c r="B93" s="69" t="s">
        <v>69</v>
      </c>
      <c r="C93" s="69"/>
      <c r="D93" s="47" t="s">
        <v>185</v>
      </c>
      <c r="E93" s="47" t="s">
        <v>186</v>
      </c>
      <c r="F93" s="47">
        <v>100204</v>
      </c>
      <c r="G93" s="47" t="s">
        <v>357</v>
      </c>
      <c r="H93" s="30">
        <v>10000</v>
      </c>
      <c r="I93" s="30">
        <v>0</v>
      </c>
      <c r="J93" s="14">
        <v>0</v>
      </c>
    </row>
    <row r="94" spans="1:10" s="3" customFormat="1" ht="27.6" x14ac:dyDescent="0.3">
      <c r="A94" s="22" t="s">
        <v>74</v>
      </c>
      <c r="B94" s="69" t="s">
        <v>69</v>
      </c>
      <c r="C94" s="69"/>
      <c r="D94" s="22" t="s">
        <v>185</v>
      </c>
      <c r="E94" s="22" t="s">
        <v>186</v>
      </c>
      <c r="F94" s="22">
        <v>100206</v>
      </c>
      <c r="G94" s="22" t="s">
        <v>283</v>
      </c>
      <c r="H94" s="30">
        <v>0</v>
      </c>
      <c r="I94" s="30">
        <v>0</v>
      </c>
      <c r="J94" s="14">
        <v>0</v>
      </c>
    </row>
    <row r="95" spans="1:10" s="3" customFormat="1" ht="27.6" x14ac:dyDescent="0.3">
      <c r="A95" s="22" t="s">
        <v>74</v>
      </c>
      <c r="B95" s="69" t="s">
        <v>69</v>
      </c>
      <c r="C95" s="69"/>
      <c r="D95" s="22" t="s">
        <v>185</v>
      </c>
      <c r="E95" s="22" t="s">
        <v>186</v>
      </c>
      <c r="F95" s="22" t="s">
        <v>235</v>
      </c>
      <c r="G95" s="22" t="s">
        <v>236</v>
      </c>
      <c r="H95" s="30">
        <v>0</v>
      </c>
      <c r="I95" s="30">
        <v>0</v>
      </c>
      <c r="J95" s="14">
        <v>0</v>
      </c>
    </row>
    <row r="96" spans="1:10" s="3" customFormat="1" ht="27.6" x14ac:dyDescent="0.3">
      <c r="A96" s="22" t="s">
        <v>74</v>
      </c>
      <c r="B96" s="69" t="s">
        <v>69</v>
      </c>
      <c r="C96" s="69"/>
      <c r="D96" s="22" t="s">
        <v>185</v>
      </c>
      <c r="E96" s="22" t="s">
        <v>186</v>
      </c>
      <c r="F96" s="22" t="s">
        <v>89</v>
      </c>
      <c r="G96" s="22" t="s">
        <v>90</v>
      </c>
      <c r="H96" s="30">
        <v>244000</v>
      </c>
      <c r="I96" s="30">
        <v>124000</v>
      </c>
      <c r="J96" s="14">
        <v>58622</v>
      </c>
    </row>
    <row r="97" spans="1:10" s="3" customFormat="1" ht="41.4" x14ac:dyDescent="0.3">
      <c r="A97" s="22" t="s">
        <v>74</v>
      </c>
      <c r="B97" s="69" t="s">
        <v>69</v>
      </c>
      <c r="C97" s="69"/>
      <c r="D97" s="22" t="s">
        <v>185</v>
      </c>
      <c r="E97" s="22" t="s">
        <v>186</v>
      </c>
      <c r="F97" s="22">
        <v>100308</v>
      </c>
      <c r="G97" s="22" t="s">
        <v>340</v>
      </c>
      <c r="H97" s="30">
        <v>231000</v>
      </c>
      <c r="I97" s="30">
        <v>90000</v>
      </c>
      <c r="J97" s="14">
        <v>55827</v>
      </c>
    </row>
    <row r="98" spans="1:10" s="3" customFormat="1" ht="27.6" x14ac:dyDescent="0.3">
      <c r="A98" s="22" t="s">
        <v>74</v>
      </c>
      <c r="B98" s="69" t="s">
        <v>69</v>
      </c>
      <c r="C98" s="69"/>
      <c r="D98" s="22" t="s">
        <v>185</v>
      </c>
      <c r="E98" s="22" t="s">
        <v>186</v>
      </c>
      <c r="F98" s="22">
        <v>200101</v>
      </c>
      <c r="G98" s="22" t="s">
        <v>92</v>
      </c>
      <c r="H98" s="30">
        <v>5000</v>
      </c>
      <c r="I98" s="30">
        <v>4000</v>
      </c>
      <c r="J98" s="14">
        <v>0</v>
      </c>
    </row>
    <row r="99" spans="1:10" s="3" customFormat="1" ht="27.6" x14ac:dyDescent="0.3">
      <c r="A99" s="22" t="s">
        <v>74</v>
      </c>
      <c r="B99" s="69" t="s">
        <v>69</v>
      </c>
      <c r="C99" s="69"/>
      <c r="D99" s="22" t="s">
        <v>185</v>
      </c>
      <c r="E99" s="22" t="s">
        <v>186</v>
      </c>
      <c r="F99" s="22">
        <v>200102</v>
      </c>
      <c r="G99" s="22" t="s">
        <v>176</v>
      </c>
      <c r="H99" s="30">
        <v>9000</v>
      </c>
      <c r="I99" s="30">
        <v>8000</v>
      </c>
      <c r="J99" s="14">
        <v>0</v>
      </c>
    </row>
    <row r="100" spans="1:10" s="3" customFormat="1" ht="26.25" customHeight="1" x14ac:dyDescent="0.3">
      <c r="A100" s="22" t="s">
        <v>74</v>
      </c>
      <c r="B100" s="69" t="s">
        <v>69</v>
      </c>
      <c r="C100" s="69"/>
      <c r="D100" s="22" t="s">
        <v>185</v>
      </c>
      <c r="E100" s="22" t="s">
        <v>186</v>
      </c>
      <c r="F100" s="22" t="s">
        <v>93</v>
      </c>
      <c r="G100" s="22" t="s">
        <v>94</v>
      </c>
      <c r="H100" s="30">
        <v>101000</v>
      </c>
      <c r="I100" s="30">
        <v>72000</v>
      </c>
      <c r="J100" s="14">
        <v>50019.199999999997</v>
      </c>
    </row>
    <row r="101" spans="1:10" s="3" customFormat="1" ht="27.6" x14ac:dyDescent="0.3">
      <c r="A101" s="22" t="s">
        <v>74</v>
      </c>
      <c r="B101" s="69" t="s">
        <v>69</v>
      </c>
      <c r="C101" s="69"/>
      <c r="D101" s="22" t="s">
        <v>185</v>
      </c>
      <c r="E101" s="22" t="s">
        <v>186</v>
      </c>
      <c r="F101" s="22" t="s">
        <v>95</v>
      </c>
      <c r="G101" s="22" t="s">
        <v>96</v>
      </c>
      <c r="H101" s="30">
        <v>17000</v>
      </c>
      <c r="I101" s="30">
        <v>15000</v>
      </c>
      <c r="J101" s="14">
        <v>1353.29</v>
      </c>
    </row>
    <row r="102" spans="1:10" s="3" customFormat="1" ht="27.6" x14ac:dyDescent="0.3">
      <c r="A102" s="22" t="s">
        <v>74</v>
      </c>
      <c r="B102" s="69" t="s">
        <v>69</v>
      </c>
      <c r="C102" s="69"/>
      <c r="D102" s="22" t="s">
        <v>185</v>
      </c>
      <c r="E102" s="22" t="s">
        <v>186</v>
      </c>
      <c r="F102" s="22">
        <v>200105</v>
      </c>
      <c r="G102" s="22" t="s">
        <v>238</v>
      </c>
      <c r="H102" s="30">
        <v>0</v>
      </c>
      <c r="I102" s="30">
        <v>0</v>
      </c>
      <c r="J102" s="14">
        <v>0</v>
      </c>
    </row>
    <row r="103" spans="1:10" s="3" customFormat="1" ht="27.6" x14ac:dyDescent="0.3">
      <c r="A103" s="22" t="s">
        <v>74</v>
      </c>
      <c r="B103" s="69" t="s">
        <v>69</v>
      </c>
      <c r="C103" s="69"/>
      <c r="D103" s="22" t="s">
        <v>185</v>
      </c>
      <c r="E103" s="22" t="s">
        <v>186</v>
      </c>
      <c r="F103" s="22">
        <v>200106</v>
      </c>
      <c r="G103" s="22" t="s">
        <v>98</v>
      </c>
      <c r="H103" s="30">
        <v>0</v>
      </c>
      <c r="I103" s="30">
        <v>0</v>
      </c>
      <c r="J103" s="14">
        <v>0</v>
      </c>
    </row>
    <row r="104" spans="1:10" s="3" customFormat="1" ht="27.6" x14ac:dyDescent="0.3">
      <c r="A104" s="22" t="s">
        <v>74</v>
      </c>
      <c r="B104" s="69" t="s">
        <v>69</v>
      </c>
      <c r="C104" s="69"/>
      <c r="D104" s="22" t="s">
        <v>185</v>
      </c>
      <c r="E104" s="22" t="s">
        <v>186</v>
      </c>
      <c r="F104" s="22">
        <v>200107</v>
      </c>
      <c r="G104" s="22" t="s">
        <v>100</v>
      </c>
      <c r="H104" s="30">
        <v>2000</v>
      </c>
      <c r="I104" s="30">
        <v>0</v>
      </c>
      <c r="J104" s="14">
        <v>0</v>
      </c>
    </row>
    <row r="105" spans="1:10" s="3" customFormat="1" ht="27.6" x14ac:dyDescent="0.3">
      <c r="A105" s="22" t="s">
        <v>74</v>
      </c>
      <c r="B105" s="69" t="s">
        <v>69</v>
      </c>
      <c r="C105" s="69"/>
      <c r="D105" s="22" t="s">
        <v>185</v>
      </c>
      <c r="E105" s="22" t="s">
        <v>186</v>
      </c>
      <c r="F105" s="22" t="s">
        <v>101</v>
      </c>
      <c r="G105" s="22" t="s">
        <v>102</v>
      </c>
      <c r="H105" s="30">
        <v>30000</v>
      </c>
      <c r="I105" s="30">
        <v>25000</v>
      </c>
      <c r="J105" s="14">
        <v>6821.79</v>
      </c>
    </row>
    <row r="106" spans="1:10" s="3" customFormat="1" ht="41.4" x14ac:dyDescent="0.3">
      <c r="A106" s="22" t="s">
        <v>74</v>
      </c>
      <c r="B106" s="69" t="s">
        <v>69</v>
      </c>
      <c r="C106" s="69"/>
      <c r="D106" s="22" t="s">
        <v>185</v>
      </c>
      <c r="E106" s="22" t="s">
        <v>186</v>
      </c>
      <c r="F106" s="22" t="s">
        <v>105</v>
      </c>
      <c r="G106" s="22" t="s">
        <v>106</v>
      </c>
      <c r="H106" s="30">
        <v>124000</v>
      </c>
      <c r="I106" s="30">
        <v>102000</v>
      </c>
      <c r="J106" s="14">
        <v>47867.02</v>
      </c>
    </row>
    <row r="107" spans="1:10" s="3" customFormat="1" ht="27.6" x14ac:dyDescent="0.3">
      <c r="A107" s="22" t="s">
        <v>74</v>
      </c>
      <c r="B107" s="69" t="s">
        <v>69</v>
      </c>
      <c r="C107" s="69"/>
      <c r="D107" s="22" t="s">
        <v>185</v>
      </c>
      <c r="E107" s="22" t="s">
        <v>186</v>
      </c>
      <c r="F107" s="22" t="s">
        <v>163</v>
      </c>
      <c r="G107" s="22" t="s">
        <v>164</v>
      </c>
      <c r="H107" s="30">
        <v>3000</v>
      </c>
      <c r="I107" s="30">
        <v>1000</v>
      </c>
      <c r="J107" s="14">
        <v>84</v>
      </c>
    </row>
    <row r="108" spans="1:10" s="3" customFormat="1" ht="27.6" x14ac:dyDescent="0.3">
      <c r="A108" s="22" t="s">
        <v>74</v>
      </c>
      <c r="B108" s="69" t="s">
        <v>69</v>
      </c>
      <c r="C108" s="69"/>
      <c r="D108" s="22" t="s">
        <v>185</v>
      </c>
      <c r="E108" s="22" t="s">
        <v>186</v>
      </c>
      <c r="F108" s="22" t="s">
        <v>107</v>
      </c>
      <c r="G108" s="22" t="s">
        <v>108</v>
      </c>
      <c r="H108" s="30">
        <v>1000</v>
      </c>
      <c r="I108" s="30">
        <v>0</v>
      </c>
      <c r="J108" s="14">
        <v>0</v>
      </c>
    </row>
    <row r="109" spans="1:10" s="3" customFormat="1" ht="27.6" x14ac:dyDescent="0.3">
      <c r="A109" s="22" t="s">
        <v>74</v>
      </c>
      <c r="B109" s="69" t="s">
        <v>69</v>
      </c>
      <c r="C109" s="69"/>
      <c r="D109" s="22" t="s">
        <v>185</v>
      </c>
      <c r="E109" s="22" t="s">
        <v>186</v>
      </c>
      <c r="F109" s="22" t="s">
        <v>109</v>
      </c>
      <c r="G109" s="22" t="s">
        <v>110</v>
      </c>
      <c r="H109" s="30">
        <v>30000</v>
      </c>
      <c r="I109" s="30">
        <v>20000</v>
      </c>
      <c r="J109" s="14">
        <v>10054.25</v>
      </c>
    </row>
    <row r="110" spans="1:10" s="3" customFormat="1" ht="27.6" x14ac:dyDescent="0.3">
      <c r="A110" s="22" t="s">
        <v>74</v>
      </c>
      <c r="B110" s="69" t="s">
        <v>69</v>
      </c>
      <c r="C110" s="69"/>
      <c r="D110" s="22" t="s">
        <v>185</v>
      </c>
      <c r="E110" s="22" t="s">
        <v>186</v>
      </c>
      <c r="F110" s="22" t="s">
        <v>259</v>
      </c>
      <c r="G110" s="22" t="s">
        <v>260</v>
      </c>
      <c r="H110" s="30">
        <v>0</v>
      </c>
      <c r="I110" s="30">
        <v>0</v>
      </c>
      <c r="J110" s="14">
        <v>0</v>
      </c>
    </row>
    <row r="111" spans="1:10" s="3" customFormat="1" ht="27" customHeight="1" x14ac:dyDescent="0.3">
      <c r="A111" s="22" t="s">
        <v>74</v>
      </c>
      <c r="B111" s="69" t="s">
        <v>69</v>
      </c>
      <c r="C111" s="69"/>
      <c r="D111" s="22" t="s">
        <v>185</v>
      </c>
      <c r="E111" s="22" t="s">
        <v>186</v>
      </c>
      <c r="F111" s="22">
        <v>201100</v>
      </c>
      <c r="G111" s="22" t="s">
        <v>178</v>
      </c>
      <c r="H111" s="30">
        <v>1000</v>
      </c>
      <c r="I111" s="30">
        <v>0</v>
      </c>
      <c r="J111" s="14">
        <v>0</v>
      </c>
    </row>
    <row r="112" spans="1:10" s="3" customFormat="1" ht="27.6" x14ac:dyDescent="0.3">
      <c r="A112" s="22" t="s">
        <v>74</v>
      </c>
      <c r="B112" s="69" t="s">
        <v>69</v>
      </c>
      <c r="C112" s="69"/>
      <c r="D112" s="22" t="s">
        <v>185</v>
      </c>
      <c r="E112" s="22" t="s">
        <v>186</v>
      </c>
      <c r="F112" s="22">
        <v>201300</v>
      </c>
      <c r="G112" s="22" t="s">
        <v>210</v>
      </c>
      <c r="H112" s="30">
        <v>2000</v>
      </c>
      <c r="I112" s="30">
        <v>0</v>
      </c>
      <c r="J112" s="14">
        <v>0</v>
      </c>
    </row>
    <row r="113" spans="1:10" s="3" customFormat="1" ht="27.6" x14ac:dyDescent="0.3">
      <c r="A113" s="22" t="s">
        <v>74</v>
      </c>
      <c r="B113" s="69" t="s">
        <v>69</v>
      </c>
      <c r="C113" s="69"/>
      <c r="D113" s="22" t="s">
        <v>185</v>
      </c>
      <c r="E113" s="22" t="s">
        <v>186</v>
      </c>
      <c r="F113" s="22">
        <v>201400</v>
      </c>
      <c r="G113" s="22" t="s">
        <v>180</v>
      </c>
      <c r="H113" s="30">
        <v>8000</v>
      </c>
      <c r="I113" s="30">
        <v>8000</v>
      </c>
      <c r="J113" s="14">
        <v>0</v>
      </c>
    </row>
    <row r="114" spans="1:10" s="3" customFormat="1" ht="27" customHeight="1" x14ac:dyDescent="0.3">
      <c r="A114" s="22" t="s">
        <v>74</v>
      </c>
      <c r="B114" s="69" t="s">
        <v>69</v>
      </c>
      <c r="C114" s="69"/>
      <c r="D114" s="22" t="s">
        <v>185</v>
      </c>
      <c r="E114" s="22" t="s">
        <v>186</v>
      </c>
      <c r="F114" s="22">
        <v>203001</v>
      </c>
      <c r="G114" s="22" t="s">
        <v>250</v>
      </c>
      <c r="H114" s="30">
        <v>20000</v>
      </c>
      <c r="I114" s="30">
        <v>15000</v>
      </c>
      <c r="J114" s="14">
        <v>10336.77</v>
      </c>
    </row>
    <row r="115" spans="1:10" s="3" customFormat="1" ht="27.6" x14ac:dyDescent="0.3">
      <c r="A115" s="22" t="s">
        <v>74</v>
      </c>
      <c r="B115" s="69" t="s">
        <v>69</v>
      </c>
      <c r="C115" s="69"/>
      <c r="D115" s="22" t="s">
        <v>185</v>
      </c>
      <c r="E115" s="22" t="s">
        <v>186</v>
      </c>
      <c r="F115" s="22" t="s">
        <v>119</v>
      </c>
      <c r="G115" s="22" t="s">
        <v>120</v>
      </c>
      <c r="H115" s="30">
        <v>162000</v>
      </c>
      <c r="I115" s="30">
        <v>23000</v>
      </c>
      <c r="J115" s="14">
        <v>2630.25</v>
      </c>
    </row>
    <row r="116" spans="1:10" s="3" customFormat="1" ht="41.4" x14ac:dyDescent="0.3">
      <c r="A116" s="22" t="s">
        <v>74</v>
      </c>
      <c r="B116" s="69" t="s">
        <v>69</v>
      </c>
      <c r="C116" s="69"/>
      <c r="D116" s="22" t="s">
        <v>185</v>
      </c>
      <c r="E116" s="22" t="s">
        <v>186</v>
      </c>
      <c r="F116" s="22" t="s">
        <v>123</v>
      </c>
      <c r="G116" s="22" t="s">
        <v>124</v>
      </c>
      <c r="H116" s="30">
        <v>100000</v>
      </c>
      <c r="I116" s="30">
        <v>24000</v>
      </c>
      <c r="J116" s="14">
        <v>23813</v>
      </c>
    </row>
    <row r="117" spans="1:10" s="3" customFormat="1" ht="69" x14ac:dyDescent="0.3">
      <c r="A117" s="22" t="s">
        <v>74</v>
      </c>
      <c r="B117" s="69" t="s">
        <v>69</v>
      </c>
      <c r="C117" s="69"/>
      <c r="D117" s="22" t="s">
        <v>185</v>
      </c>
      <c r="E117" s="22" t="s">
        <v>186</v>
      </c>
      <c r="F117" s="22" t="s">
        <v>125</v>
      </c>
      <c r="G117" s="22" t="s">
        <v>126</v>
      </c>
      <c r="H117" s="30">
        <v>0</v>
      </c>
      <c r="I117" s="30">
        <v>0</v>
      </c>
      <c r="J117" s="14">
        <v>0</v>
      </c>
    </row>
    <row r="118" spans="1:10" s="3" customFormat="1" x14ac:dyDescent="0.3">
      <c r="A118" s="22" t="s">
        <v>74</v>
      </c>
      <c r="B118" s="69" t="s">
        <v>69</v>
      </c>
      <c r="C118" s="69"/>
      <c r="D118" s="22" t="s">
        <v>187</v>
      </c>
      <c r="E118" s="22" t="s">
        <v>188</v>
      </c>
      <c r="F118" s="22" t="s">
        <v>77</v>
      </c>
      <c r="G118" s="22" t="s">
        <v>78</v>
      </c>
      <c r="H118" s="30">
        <v>1194000</v>
      </c>
      <c r="I118" s="30">
        <v>500000</v>
      </c>
      <c r="J118" s="14">
        <v>297800</v>
      </c>
    </row>
    <row r="119" spans="1:10" s="3" customFormat="1" x14ac:dyDescent="0.3">
      <c r="A119" s="22" t="s">
        <v>74</v>
      </c>
      <c r="B119" s="69" t="s">
        <v>69</v>
      </c>
      <c r="C119" s="69"/>
      <c r="D119" s="22" t="s">
        <v>187</v>
      </c>
      <c r="E119" s="22" t="s">
        <v>188</v>
      </c>
      <c r="F119" s="22">
        <v>100117</v>
      </c>
      <c r="G119" s="22" t="s">
        <v>276</v>
      </c>
      <c r="H119" s="30">
        <v>54000</v>
      </c>
      <c r="I119" s="30">
        <v>17000</v>
      </c>
      <c r="J119" s="14">
        <v>16651</v>
      </c>
    </row>
    <row r="120" spans="1:10" s="3" customFormat="1" x14ac:dyDescent="0.3">
      <c r="A120" s="22" t="s">
        <v>74</v>
      </c>
      <c r="B120" s="69" t="s">
        <v>69</v>
      </c>
      <c r="C120" s="69"/>
      <c r="D120" s="22" t="s">
        <v>187</v>
      </c>
      <c r="E120" s="22" t="s">
        <v>188</v>
      </c>
      <c r="F120" s="22">
        <v>100206</v>
      </c>
      <c r="G120" s="22" t="s">
        <v>283</v>
      </c>
      <c r="H120" s="30">
        <v>0</v>
      </c>
      <c r="I120" s="30">
        <v>0</v>
      </c>
      <c r="J120" s="14">
        <v>0</v>
      </c>
    </row>
    <row r="121" spans="1:10" s="3" customFormat="1" ht="27.6" x14ac:dyDescent="0.3">
      <c r="A121" s="22" t="s">
        <v>74</v>
      </c>
      <c r="B121" s="69" t="s">
        <v>69</v>
      </c>
      <c r="C121" s="69"/>
      <c r="D121" s="22" t="s">
        <v>187</v>
      </c>
      <c r="E121" s="22" t="s">
        <v>188</v>
      </c>
      <c r="F121" s="22" t="s">
        <v>89</v>
      </c>
      <c r="G121" s="22" t="s">
        <v>90</v>
      </c>
      <c r="H121" s="30">
        <v>24000</v>
      </c>
      <c r="I121" s="30">
        <v>6000</v>
      </c>
      <c r="J121" s="14">
        <v>5698</v>
      </c>
    </row>
    <row r="122" spans="1:10" s="3" customFormat="1" x14ac:dyDescent="0.3">
      <c r="A122" s="22" t="s">
        <v>74</v>
      </c>
      <c r="B122" s="69" t="s">
        <v>69</v>
      </c>
      <c r="C122" s="69"/>
      <c r="D122" s="22" t="s">
        <v>187</v>
      </c>
      <c r="E122" s="22" t="s">
        <v>188</v>
      </c>
      <c r="F122" s="22">
        <v>200101</v>
      </c>
      <c r="G122" s="22" t="s">
        <v>92</v>
      </c>
      <c r="H122" s="30">
        <v>2000</v>
      </c>
      <c r="I122" s="30">
        <v>0</v>
      </c>
      <c r="J122" s="14">
        <v>0</v>
      </c>
    </row>
    <row r="123" spans="1:10" s="3" customFormat="1" ht="27.6" x14ac:dyDescent="0.3">
      <c r="A123" s="22" t="s">
        <v>74</v>
      </c>
      <c r="B123" s="69" t="s">
        <v>69</v>
      </c>
      <c r="C123" s="69"/>
      <c r="D123" s="22" t="s">
        <v>187</v>
      </c>
      <c r="E123" s="22" t="s">
        <v>188</v>
      </c>
      <c r="F123" s="22">
        <v>200102</v>
      </c>
      <c r="G123" s="22" t="s">
        <v>176</v>
      </c>
      <c r="H123" s="30">
        <v>2000</v>
      </c>
      <c r="I123" s="30">
        <v>0</v>
      </c>
      <c r="J123" s="14">
        <v>0</v>
      </c>
    </row>
    <row r="124" spans="1:10" s="3" customFormat="1" ht="27.6" x14ac:dyDescent="0.3">
      <c r="A124" s="22" t="s">
        <v>74</v>
      </c>
      <c r="B124" s="69" t="s">
        <v>69</v>
      </c>
      <c r="C124" s="69"/>
      <c r="D124" s="22" t="s">
        <v>187</v>
      </c>
      <c r="E124" s="22" t="s">
        <v>188</v>
      </c>
      <c r="F124" s="22" t="s">
        <v>93</v>
      </c>
      <c r="G124" s="22" t="s">
        <v>94</v>
      </c>
      <c r="H124" s="30">
        <v>15000</v>
      </c>
      <c r="I124" s="30">
        <v>3000</v>
      </c>
      <c r="J124" s="14">
        <v>2846.06</v>
      </c>
    </row>
    <row r="125" spans="1:10" s="3" customFormat="1" x14ac:dyDescent="0.3">
      <c r="A125" s="22" t="s">
        <v>74</v>
      </c>
      <c r="B125" s="69" t="s">
        <v>69</v>
      </c>
      <c r="C125" s="69"/>
      <c r="D125" s="22" t="s">
        <v>187</v>
      </c>
      <c r="E125" s="22" t="s">
        <v>188</v>
      </c>
      <c r="F125" s="22">
        <v>200104</v>
      </c>
      <c r="G125" s="22" t="s">
        <v>96</v>
      </c>
      <c r="H125" s="30">
        <v>2000</v>
      </c>
      <c r="I125" s="30">
        <v>500</v>
      </c>
      <c r="J125" s="14">
        <v>197.29</v>
      </c>
    </row>
    <row r="126" spans="1:10" s="3" customFormat="1" ht="27.6" x14ac:dyDescent="0.3">
      <c r="A126" s="22" t="s">
        <v>74</v>
      </c>
      <c r="B126" s="69" t="s">
        <v>69</v>
      </c>
      <c r="C126" s="69"/>
      <c r="D126" s="22" t="s">
        <v>187</v>
      </c>
      <c r="E126" s="22" t="s">
        <v>188</v>
      </c>
      <c r="F126" s="22" t="s">
        <v>101</v>
      </c>
      <c r="G126" s="22" t="s">
        <v>102</v>
      </c>
      <c r="H126" s="30">
        <v>12000</v>
      </c>
      <c r="I126" s="30">
        <v>3000</v>
      </c>
      <c r="J126" s="14">
        <v>2930.29</v>
      </c>
    </row>
    <row r="127" spans="1:10" s="3" customFormat="1" ht="41.4" x14ac:dyDescent="0.3">
      <c r="A127" s="22" t="s">
        <v>74</v>
      </c>
      <c r="B127" s="69" t="s">
        <v>69</v>
      </c>
      <c r="C127" s="69"/>
      <c r="D127" s="22" t="s">
        <v>187</v>
      </c>
      <c r="E127" s="22" t="s">
        <v>188</v>
      </c>
      <c r="F127" s="22" t="s">
        <v>105</v>
      </c>
      <c r="G127" s="22" t="s">
        <v>106</v>
      </c>
      <c r="H127" s="30">
        <v>16000</v>
      </c>
      <c r="I127" s="30">
        <v>4500</v>
      </c>
      <c r="J127" s="14">
        <v>4496.17</v>
      </c>
    </row>
    <row r="128" spans="1:10" s="3" customFormat="1" x14ac:dyDescent="0.3">
      <c r="A128" s="22" t="s">
        <v>74</v>
      </c>
      <c r="B128" s="69" t="s">
        <v>69</v>
      </c>
      <c r="C128" s="69"/>
      <c r="D128" s="22" t="s">
        <v>187</v>
      </c>
      <c r="E128" s="22" t="s">
        <v>188</v>
      </c>
      <c r="F128" s="22">
        <v>200530</v>
      </c>
      <c r="G128" s="22" t="s">
        <v>108</v>
      </c>
      <c r="H128" s="30">
        <v>0</v>
      </c>
      <c r="I128" s="30">
        <v>0</v>
      </c>
      <c r="J128" s="14">
        <v>0</v>
      </c>
    </row>
    <row r="129" spans="1:10" s="3" customFormat="1" ht="27.6" x14ac:dyDescent="0.3">
      <c r="A129" s="22" t="s">
        <v>74</v>
      </c>
      <c r="B129" s="69" t="s">
        <v>69</v>
      </c>
      <c r="C129" s="69"/>
      <c r="D129" s="22" t="s">
        <v>187</v>
      </c>
      <c r="E129" s="22" t="s">
        <v>188</v>
      </c>
      <c r="F129" s="22">
        <v>200601</v>
      </c>
      <c r="G129" s="22" t="s">
        <v>110</v>
      </c>
      <c r="H129" s="30">
        <v>5000</v>
      </c>
      <c r="I129" s="30">
        <v>1000</v>
      </c>
      <c r="J129" s="14">
        <v>1000</v>
      </c>
    </row>
    <row r="130" spans="1:10" s="3" customFormat="1" x14ac:dyDescent="0.3">
      <c r="A130" s="22" t="s">
        <v>74</v>
      </c>
      <c r="B130" s="69" t="s">
        <v>69</v>
      </c>
      <c r="C130" s="69"/>
      <c r="D130" s="22" t="s">
        <v>187</v>
      </c>
      <c r="E130" s="22" t="s">
        <v>188</v>
      </c>
      <c r="F130" s="22">
        <v>201300</v>
      </c>
      <c r="G130" s="22" t="s">
        <v>210</v>
      </c>
      <c r="H130" s="30">
        <v>0</v>
      </c>
      <c r="I130" s="30">
        <v>0</v>
      </c>
      <c r="J130" s="14">
        <v>0</v>
      </c>
    </row>
    <row r="131" spans="1:10" s="3" customFormat="1" ht="27.6" x14ac:dyDescent="0.3">
      <c r="A131" s="22" t="s">
        <v>74</v>
      </c>
      <c r="B131" s="69" t="s">
        <v>69</v>
      </c>
      <c r="C131" s="69"/>
      <c r="D131" s="22" t="s">
        <v>187</v>
      </c>
      <c r="E131" s="22" t="s">
        <v>188</v>
      </c>
      <c r="F131" s="22">
        <v>203030</v>
      </c>
      <c r="G131" s="22" t="s">
        <v>120</v>
      </c>
      <c r="H131" s="30">
        <v>17000</v>
      </c>
      <c r="I131" s="30">
        <v>0</v>
      </c>
      <c r="J131" s="14">
        <v>0</v>
      </c>
    </row>
    <row r="132" spans="1:10" s="3" customFormat="1" x14ac:dyDescent="0.3">
      <c r="A132" s="22" t="s">
        <v>74</v>
      </c>
      <c r="B132" s="69" t="s">
        <v>69</v>
      </c>
      <c r="C132" s="69"/>
      <c r="D132" s="22" t="s">
        <v>261</v>
      </c>
      <c r="E132" s="22" t="s">
        <v>262</v>
      </c>
      <c r="F132" s="22" t="s">
        <v>77</v>
      </c>
      <c r="G132" s="22" t="s">
        <v>78</v>
      </c>
      <c r="H132" s="30">
        <v>405000</v>
      </c>
      <c r="I132" s="30">
        <v>178000</v>
      </c>
      <c r="J132" s="14">
        <v>102132</v>
      </c>
    </row>
    <row r="133" spans="1:10" s="3" customFormat="1" x14ac:dyDescent="0.3">
      <c r="A133" s="22" t="s">
        <v>74</v>
      </c>
      <c r="B133" s="69" t="s">
        <v>69</v>
      </c>
      <c r="C133" s="69"/>
      <c r="D133" s="22" t="s">
        <v>261</v>
      </c>
      <c r="E133" s="22" t="s">
        <v>262</v>
      </c>
      <c r="F133" s="22">
        <v>100117</v>
      </c>
      <c r="G133" s="22" t="s">
        <v>276</v>
      </c>
      <c r="H133" s="30">
        <v>18000</v>
      </c>
      <c r="I133" s="30">
        <v>9000</v>
      </c>
      <c r="J133" s="14">
        <v>8108</v>
      </c>
    </row>
    <row r="134" spans="1:10" s="3" customFormat="1" ht="27.6" x14ac:dyDescent="0.3">
      <c r="A134" s="22" t="s">
        <v>74</v>
      </c>
      <c r="B134" s="69" t="s">
        <v>69</v>
      </c>
      <c r="C134" s="69"/>
      <c r="D134" s="22" t="s">
        <v>261</v>
      </c>
      <c r="E134" s="22" t="s">
        <v>262</v>
      </c>
      <c r="F134" s="22" t="s">
        <v>83</v>
      </c>
      <c r="G134" s="22" t="s">
        <v>84</v>
      </c>
      <c r="H134" s="30">
        <v>15000</v>
      </c>
      <c r="I134" s="30">
        <v>2000</v>
      </c>
      <c r="J134" s="14">
        <v>1517</v>
      </c>
    </row>
    <row r="135" spans="1:10" s="3" customFormat="1" x14ac:dyDescent="0.3">
      <c r="A135" s="22" t="s">
        <v>74</v>
      </c>
      <c r="B135" s="69" t="s">
        <v>69</v>
      </c>
      <c r="C135" s="69"/>
      <c r="D135" s="22" t="s">
        <v>261</v>
      </c>
      <c r="E135" s="22" t="s">
        <v>262</v>
      </c>
      <c r="F135" s="22">
        <v>100206</v>
      </c>
      <c r="G135" s="22" t="s">
        <v>283</v>
      </c>
      <c r="H135" s="30">
        <v>0</v>
      </c>
      <c r="I135" s="30">
        <v>0</v>
      </c>
      <c r="J135" s="14">
        <v>0</v>
      </c>
    </row>
    <row r="136" spans="1:10" s="3" customFormat="1" ht="27.6" x14ac:dyDescent="0.3">
      <c r="A136" s="22" t="s">
        <v>74</v>
      </c>
      <c r="B136" s="69" t="s">
        <v>69</v>
      </c>
      <c r="C136" s="69"/>
      <c r="D136" s="22" t="s">
        <v>261</v>
      </c>
      <c r="E136" s="22" t="s">
        <v>262</v>
      </c>
      <c r="F136" s="22" t="s">
        <v>89</v>
      </c>
      <c r="G136" s="22" t="s">
        <v>90</v>
      </c>
      <c r="H136" s="30">
        <v>9000</v>
      </c>
      <c r="I136" s="30">
        <v>3000</v>
      </c>
      <c r="J136" s="14">
        <v>2243</v>
      </c>
    </row>
    <row r="137" spans="1:10" s="3" customFormat="1" x14ac:dyDescent="0.3">
      <c r="A137" s="22" t="s">
        <v>74</v>
      </c>
      <c r="B137" s="69" t="s">
        <v>69</v>
      </c>
      <c r="C137" s="69"/>
      <c r="D137" s="22" t="s">
        <v>261</v>
      </c>
      <c r="E137" s="22" t="s">
        <v>262</v>
      </c>
      <c r="F137" s="22">
        <v>200101</v>
      </c>
      <c r="G137" s="22" t="s">
        <v>92</v>
      </c>
      <c r="H137" s="30">
        <v>2000</v>
      </c>
      <c r="I137" s="30">
        <v>0</v>
      </c>
      <c r="J137" s="14">
        <v>0</v>
      </c>
    </row>
    <row r="138" spans="1:10" s="3" customFormat="1" ht="27.6" x14ac:dyDescent="0.3">
      <c r="A138" s="22" t="s">
        <v>74</v>
      </c>
      <c r="B138" s="69" t="s">
        <v>69</v>
      </c>
      <c r="C138" s="69"/>
      <c r="D138" s="22" t="s">
        <v>261</v>
      </c>
      <c r="E138" s="22" t="s">
        <v>262</v>
      </c>
      <c r="F138" s="22">
        <v>200102</v>
      </c>
      <c r="G138" s="22" t="s">
        <v>176</v>
      </c>
      <c r="H138" s="30">
        <v>1000</v>
      </c>
      <c r="I138" s="30">
        <v>0</v>
      </c>
      <c r="J138" s="14">
        <v>0</v>
      </c>
    </row>
    <row r="139" spans="1:10" s="3" customFormat="1" ht="27.6" x14ac:dyDescent="0.3">
      <c r="A139" s="60" t="s">
        <v>74</v>
      </c>
      <c r="B139" s="69" t="s">
        <v>69</v>
      </c>
      <c r="C139" s="69"/>
      <c r="D139" s="60" t="s">
        <v>261</v>
      </c>
      <c r="E139" s="60" t="s">
        <v>262</v>
      </c>
      <c r="F139" s="60">
        <v>200103</v>
      </c>
      <c r="G139" s="60" t="s">
        <v>94</v>
      </c>
      <c r="H139" s="30">
        <v>1000</v>
      </c>
      <c r="I139" s="30">
        <v>0</v>
      </c>
      <c r="J139" s="14">
        <v>0</v>
      </c>
    </row>
    <row r="140" spans="1:10" s="3" customFormat="1" x14ac:dyDescent="0.3">
      <c r="A140" s="60" t="s">
        <v>74</v>
      </c>
      <c r="B140" s="69" t="s">
        <v>69</v>
      </c>
      <c r="C140" s="69"/>
      <c r="D140" s="60" t="s">
        <v>261</v>
      </c>
      <c r="E140" s="60" t="s">
        <v>262</v>
      </c>
      <c r="F140" s="60">
        <v>200104</v>
      </c>
      <c r="G140" s="60" t="s">
        <v>96</v>
      </c>
      <c r="H140" s="30">
        <v>500</v>
      </c>
      <c r="I140" s="30">
        <v>0</v>
      </c>
      <c r="J140" s="14">
        <v>0</v>
      </c>
    </row>
    <row r="141" spans="1:10" s="3" customFormat="1" ht="27.6" x14ac:dyDescent="0.3">
      <c r="A141" s="22" t="s">
        <v>74</v>
      </c>
      <c r="B141" s="69" t="s">
        <v>69</v>
      </c>
      <c r="C141" s="69"/>
      <c r="D141" s="22" t="s">
        <v>261</v>
      </c>
      <c r="E141" s="22" t="s">
        <v>262</v>
      </c>
      <c r="F141" s="22" t="s">
        <v>101</v>
      </c>
      <c r="G141" s="22" t="s">
        <v>102</v>
      </c>
      <c r="H141" s="30">
        <v>7500</v>
      </c>
      <c r="I141" s="30">
        <v>3000</v>
      </c>
      <c r="J141" s="14">
        <v>2815.4</v>
      </c>
    </row>
    <row r="142" spans="1:10" s="3" customFormat="1" ht="41.4" x14ac:dyDescent="0.3">
      <c r="A142" s="22" t="s">
        <v>74</v>
      </c>
      <c r="B142" s="69" t="s">
        <v>69</v>
      </c>
      <c r="C142" s="69"/>
      <c r="D142" s="22" t="s">
        <v>261</v>
      </c>
      <c r="E142" s="22" t="s">
        <v>262</v>
      </c>
      <c r="F142" s="22">
        <v>200109</v>
      </c>
      <c r="G142" s="22" t="s">
        <v>104</v>
      </c>
      <c r="H142" s="30">
        <v>20000</v>
      </c>
      <c r="I142" s="30">
        <v>0</v>
      </c>
      <c r="J142" s="14">
        <v>0</v>
      </c>
    </row>
    <row r="143" spans="1:10" s="3" customFormat="1" ht="41.4" x14ac:dyDescent="0.3">
      <c r="A143" s="22" t="s">
        <v>74</v>
      </c>
      <c r="B143" s="69" t="s">
        <v>69</v>
      </c>
      <c r="C143" s="69"/>
      <c r="D143" s="22" t="s">
        <v>261</v>
      </c>
      <c r="E143" s="22" t="s">
        <v>262</v>
      </c>
      <c r="F143" s="22" t="s">
        <v>105</v>
      </c>
      <c r="G143" s="22" t="s">
        <v>106</v>
      </c>
      <c r="H143" s="30">
        <v>20000</v>
      </c>
      <c r="I143" s="30">
        <v>9000</v>
      </c>
      <c r="J143" s="14">
        <v>8804.15</v>
      </c>
    </row>
    <row r="144" spans="1:10" s="3" customFormat="1" ht="27.6" x14ac:dyDescent="0.3">
      <c r="A144" s="22" t="s">
        <v>74</v>
      </c>
      <c r="B144" s="69" t="s">
        <v>69</v>
      </c>
      <c r="C144" s="69"/>
      <c r="D144" s="22" t="s">
        <v>261</v>
      </c>
      <c r="E144" s="22" t="s">
        <v>262</v>
      </c>
      <c r="F144" s="22">
        <v>200601</v>
      </c>
      <c r="G144" s="22" t="s">
        <v>110</v>
      </c>
      <c r="H144" s="30">
        <v>2000</v>
      </c>
      <c r="I144" s="30">
        <v>1000</v>
      </c>
      <c r="J144" s="14">
        <v>370</v>
      </c>
    </row>
    <row r="145" spans="1:10" s="3" customFormat="1" ht="27.6" x14ac:dyDescent="0.3">
      <c r="A145" s="22" t="s">
        <v>74</v>
      </c>
      <c r="B145" s="69" t="s">
        <v>69</v>
      </c>
      <c r="C145" s="69"/>
      <c r="D145" s="22" t="s">
        <v>261</v>
      </c>
      <c r="E145" s="22" t="s">
        <v>262</v>
      </c>
      <c r="F145" s="22" t="s">
        <v>177</v>
      </c>
      <c r="G145" s="22" t="s">
        <v>178</v>
      </c>
      <c r="H145" s="30">
        <v>3000</v>
      </c>
      <c r="I145" s="30">
        <v>0</v>
      </c>
      <c r="J145" s="14">
        <v>0</v>
      </c>
    </row>
    <row r="146" spans="1:10" s="3" customFormat="1" x14ac:dyDescent="0.3">
      <c r="A146" s="22" t="s">
        <v>74</v>
      </c>
      <c r="B146" s="69" t="s">
        <v>69</v>
      </c>
      <c r="C146" s="69"/>
      <c r="D146" s="22" t="s">
        <v>191</v>
      </c>
      <c r="E146" s="22" t="s">
        <v>192</v>
      </c>
      <c r="F146" s="22" t="s">
        <v>77</v>
      </c>
      <c r="G146" s="22" t="s">
        <v>78</v>
      </c>
      <c r="H146" s="30">
        <v>630000</v>
      </c>
      <c r="I146" s="30">
        <v>279000</v>
      </c>
      <c r="J146" s="14">
        <v>157084</v>
      </c>
    </row>
    <row r="147" spans="1:10" s="3" customFormat="1" ht="41.4" x14ac:dyDescent="0.3">
      <c r="A147" s="47" t="s">
        <v>74</v>
      </c>
      <c r="B147" s="69" t="s">
        <v>69</v>
      </c>
      <c r="C147" s="69"/>
      <c r="D147" s="47" t="s">
        <v>191</v>
      </c>
      <c r="E147" s="47" t="s">
        <v>192</v>
      </c>
      <c r="F147" s="47">
        <v>100112</v>
      </c>
      <c r="G147" s="47" t="s">
        <v>80</v>
      </c>
      <c r="H147" s="30">
        <v>1000</v>
      </c>
      <c r="I147" s="30">
        <v>1000</v>
      </c>
      <c r="J147" s="14">
        <v>900</v>
      </c>
    </row>
    <row r="148" spans="1:10" s="3" customFormat="1" x14ac:dyDescent="0.3">
      <c r="A148" s="22" t="s">
        <v>74</v>
      </c>
      <c r="B148" s="69" t="s">
        <v>69</v>
      </c>
      <c r="C148" s="69"/>
      <c r="D148" s="22" t="s">
        <v>191</v>
      </c>
      <c r="E148" s="22" t="s">
        <v>192</v>
      </c>
      <c r="F148" s="22">
        <v>100117</v>
      </c>
      <c r="G148" s="22" t="s">
        <v>276</v>
      </c>
      <c r="H148" s="30">
        <v>53000</v>
      </c>
      <c r="I148" s="30">
        <v>13400</v>
      </c>
      <c r="J148" s="14">
        <v>12835</v>
      </c>
    </row>
    <row r="149" spans="1:10" s="3" customFormat="1" x14ac:dyDescent="0.3">
      <c r="A149" s="22" t="s">
        <v>74</v>
      </c>
      <c r="B149" s="69" t="s">
        <v>69</v>
      </c>
      <c r="C149" s="69"/>
      <c r="D149" s="22" t="s">
        <v>191</v>
      </c>
      <c r="E149" s="22" t="s">
        <v>192</v>
      </c>
      <c r="F149" s="22">
        <v>100206</v>
      </c>
      <c r="G149" s="22" t="s">
        <v>283</v>
      </c>
      <c r="H149" s="30">
        <v>0</v>
      </c>
      <c r="I149" s="30">
        <v>0</v>
      </c>
      <c r="J149" s="14">
        <v>0</v>
      </c>
    </row>
    <row r="150" spans="1:10" s="3" customFormat="1" ht="27.6" x14ac:dyDescent="0.3">
      <c r="A150" s="22" t="s">
        <v>74</v>
      </c>
      <c r="B150" s="69" t="s">
        <v>69</v>
      </c>
      <c r="C150" s="69"/>
      <c r="D150" s="22" t="s">
        <v>191</v>
      </c>
      <c r="E150" s="22" t="s">
        <v>192</v>
      </c>
      <c r="F150" s="22" t="s">
        <v>89</v>
      </c>
      <c r="G150" s="22" t="s">
        <v>90</v>
      </c>
      <c r="H150" s="30">
        <v>16000</v>
      </c>
      <c r="I150" s="30">
        <v>4600</v>
      </c>
      <c r="J150" s="14">
        <v>3823</v>
      </c>
    </row>
    <row r="151" spans="1:10" s="3" customFormat="1" x14ac:dyDescent="0.3">
      <c r="A151" s="22" t="s">
        <v>74</v>
      </c>
      <c r="B151" s="69" t="s">
        <v>69</v>
      </c>
      <c r="C151" s="69"/>
      <c r="D151" s="22" t="s">
        <v>191</v>
      </c>
      <c r="E151" s="22" t="s">
        <v>192</v>
      </c>
      <c r="F151" s="22">
        <v>200101</v>
      </c>
      <c r="G151" s="22" t="s">
        <v>92</v>
      </c>
      <c r="H151" s="30">
        <v>2000</v>
      </c>
      <c r="I151" s="30">
        <v>0</v>
      </c>
      <c r="J151" s="14">
        <v>0</v>
      </c>
    </row>
    <row r="152" spans="1:10" s="3" customFormat="1" ht="27.6" x14ac:dyDescent="0.3">
      <c r="A152" s="47" t="s">
        <v>74</v>
      </c>
      <c r="B152" s="69" t="s">
        <v>69</v>
      </c>
      <c r="C152" s="69"/>
      <c r="D152" s="47" t="s">
        <v>191</v>
      </c>
      <c r="E152" s="47" t="s">
        <v>192</v>
      </c>
      <c r="F152" s="47">
        <v>200102</v>
      </c>
      <c r="G152" s="47" t="s">
        <v>176</v>
      </c>
      <c r="H152" s="30">
        <v>1000</v>
      </c>
      <c r="I152" s="30">
        <v>0</v>
      </c>
      <c r="J152" s="14">
        <v>0</v>
      </c>
    </row>
    <row r="153" spans="1:10" s="3" customFormat="1" ht="27.6" x14ac:dyDescent="0.3">
      <c r="A153" s="60" t="s">
        <v>74</v>
      </c>
      <c r="B153" s="69" t="s">
        <v>69</v>
      </c>
      <c r="C153" s="69"/>
      <c r="D153" s="60" t="s">
        <v>191</v>
      </c>
      <c r="E153" s="60" t="s">
        <v>192</v>
      </c>
      <c r="F153" s="60">
        <v>200103</v>
      </c>
      <c r="G153" s="60" t="s">
        <v>94</v>
      </c>
      <c r="H153" s="30">
        <v>1000</v>
      </c>
      <c r="I153" s="30">
        <v>0</v>
      </c>
      <c r="J153" s="14">
        <v>0</v>
      </c>
    </row>
    <row r="154" spans="1:10" s="3" customFormat="1" x14ac:dyDescent="0.3">
      <c r="A154" s="60" t="s">
        <v>74</v>
      </c>
      <c r="B154" s="69" t="s">
        <v>69</v>
      </c>
      <c r="C154" s="69"/>
      <c r="D154" s="60" t="s">
        <v>191</v>
      </c>
      <c r="E154" s="60" t="s">
        <v>192</v>
      </c>
      <c r="F154" s="60">
        <v>200104</v>
      </c>
      <c r="G154" s="60" t="s">
        <v>96</v>
      </c>
      <c r="H154" s="30">
        <v>500</v>
      </c>
      <c r="I154" s="30">
        <v>0</v>
      </c>
      <c r="J154" s="14">
        <v>0</v>
      </c>
    </row>
    <row r="155" spans="1:10" s="3" customFormat="1" x14ac:dyDescent="0.3">
      <c r="A155" s="22" t="s">
        <v>74</v>
      </c>
      <c r="B155" s="69" t="s">
        <v>69</v>
      </c>
      <c r="C155" s="69"/>
      <c r="D155" s="22" t="s">
        <v>191</v>
      </c>
      <c r="E155" s="22" t="s">
        <v>192</v>
      </c>
      <c r="F155" s="22" t="s">
        <v>237</v>
      </c>
      <c r="G155" s="22" t="s">
        <v>238</v>
      </c>
      <c r="H155" s="30">
        <v>7000</v>
      </c>
      <c r="I155" s="30">
        <v>2500</v>
      </c>
      <c r="J155" s="14">
        <v>2257.6799999999998</v>
      </c>
    </row>
    <row r="156" spans="1:10" s="3" customFormat="1" x14ac:dyDescent="0.3">
      <c r="A156" s="22" t="s">
        <v>74</v>
      </c>
      <c r="B156" s="69" t="s">
        <v>69</v>
      </c>
      <c r="C156" s="69"/>
      <c r="D156" s="22" t="s">
        <v>191</v>
      </c>
      <c r="E156" s="22" t="s">
        <v>192</v>
      </c>
      <c r="F156" s="22">
        <v>200106</v>
      </c>
      <c r="G156" s="22" t="s">
        <v>98</v>
      </c>
      <c r="H156" s="30">
        <v>2000</v>
      </c>
      <c r="I156" s="30">
        <v>0</v>
      </c>
      <c r="J156" s="14">
        <v>0</v>
      </c>
    </row>
    <row r="157" spans="1:10" s="3" customFormat="1" ht="27.6" x14ac:dyDescent="0.3">
      <c r="A157" s="22" t="s">
        <v>74</v>
      </c>
      <c r="B157" s="69" t="s">
        <v>69</v>
      </c>
      <c r="C157" s="69"/>
      <c r="D157" s="22" t="s">
        <v>191</v>
      </c>
      <c r="E157" s="22" t="s">
        <v>192</v>
      </c>
      <c r="F157" s="22" t="s">
        <v>101</v>
      </c>
      <c r="G157" s="22" t="s">
        <v>102</v>
      </c>
      <c r="H157" s="30">
        <v>5000</v>
      </c>
      <c r="I157" s="30">
        <v>1300</v>
      </c>
      <c r="J157" s="14">
        <v>920.17</v>
      </c>
    </row>
    <row r="158" spans="1:10" s="3" customFormat="1" ht="41.4" x14ac:dyDescent="0.3">
      <c r="A158" s="22" t="s">
        <v>74</v>
      </c>
      <c r="B158" s="69" t="s">
        <v>69</v>
      </c>
      <c r="C158" s="69"/>
      <c r="D158" s="22" t="s">
        <v>191</v>
      </c>
      <c r="E158" s="22" t="s">
        <v>192</v>
      </c>
      <c r="F158" s="22" t="s">
        <v>103</v>
      </c>
      <c r="G158" s="22" t="s">
        <v>104</v>
      </c>
      <c r="H158" s="30">
        <v>26000</v>
      </c>
      <c r="I158" s="30">
        <v>4000</v>
      </c>
      <c r="J158" s="14">
        <v>3000</v>
      </c>
    </row>
    <row r="159" spans="1:10" s="3" customFormat="1" ht="41.4" x14ac:dyDescent="0.3">
      <c r="A159" s="22" t="s">
        <v>74</v>
      </c>
      <c r="B159" s="69" t="s">
        <v>69</v>
      </c>
      <c r="C159" s="69"/>
      <c r="D159" s="22" t="s">
        <v>191</v>
      </c>
      <c r="E159" s="22" t="s">
        <v>192</v>
      </c>
      <c r="F159" s="22" t="s">
        <v>105</v>
      </c>
      <c r="G159" s="22" t="s">
        <v>106</v>
      </c>
      <c r="H159" s="30">
        <v>17500</v>
      </c>
      <c r="I159" s="30">
        <v>7200</v>
      </c>
      <c r="J159" s="14">
        <v>1606.5</v>
      </c>
    </row>
    <row r="160" spans="1:10" s="3" customFormat="1" x14ac:dyDescent="0.3">
      <c r="A160" s="22" t="s">
        <v>74</v>
      </c>
      <c r="B160" s="69" t="s">
        <v>69</v>
      </c>
      <c r="C160" s="69"/>
      <c r="D160" s="22" t="s">
        <v>191</v>
      </c>
      <c r="E160" s="22" t="s">
        <v>192</v>
      </c>
      <c r="F160" s="22">
        <v>200501</v>
      </c>
      <c r="G160" s="22" t="s">
        <v>244</v>
      </c>
      <c r="H160" s="30">
        <v>0</v>
      </c>
      <c r="I160" s="30">
        <v>0</v>
      </c>
      <c r="J160" s="14">
        <v>0</v>
      </c>
    </row>
    <row r="161" spans="1:10" s="3" customFormat="1" x14ac:dyDescent="0.3">
      <c r="A161" s="60" t="s">
        <v>74</v>
      </c>
      <c r="B161" s="69" t="s">
        <v>69</v>
      </c>
      <c r="C161" s="69"/>
      <c r="D161" s="60" t="s">
        <v>191</v>
      </c>
      <c r="E161" s="60" t="s">
        <v>192</v>
      </c>
      <c r="F161" s="60">
        <v>200530</v>
      </c>
      <c r="G161" s="60" t="s">
        <v>108</v>
      </c>
      <c r="H161" s="30">
        <v>500</v>
      </c>
      <c r="I161" s="30">
        <v>0</v>
      </c>
      <c r="J161" s="14"/>
    </row>
    <row r="162" spans="1:10" s="3" customFormat="1" x14ac:dyDescent="0.3">
      <c r="A162" s="60" t="s">
        <v>74</v>
      </c>
      <c r="B162" s="69" t="s">
        <v>69</v>
      </c>
      <c r="C162" s="69"/>
      <c r="D162" s="60" t="s">
        <v>191</v>
      </c>
      <c r="E162" s="60" t="s">
        <v>192</v>
      </c>
      <c r="F162" s="60">
        <v>201300</v>
      </c>
      <c r="G162" s="60" t="s">
        <v>210</v>
      </c>
      <c r="H162" s="30">
        <v>500</v>
      </c>
      <c r="I162" s="30">
        <v>0</v>
      </c>
      <c r="J162" s="14"/>
    </row>
    <row r="163" spans="1:10" s="3" customFormat="1" x14ac:dyDescent="0.3">
      <c r="A163" s="22" t="s">
        <v>74</v>
      </c>
      <c r="B163" s="69" t="s">
        <v>69</v>
      </c>
      <c r="C163" s="69"/>
      <c r="D163" s="22" t="s">
        <v>191</v>
      </c>
      <c r="E163" s="22" t="s">
        <v>192</v>
      </c>
      <c r="F163" s="22">
        <v>201400</v>
      </c>
      <c r="G163" s="22" t="s">
        <v>180</v>
      </c>
      <c r="H163" s="30">
        <v>1000</v>
      </c>
      <c r="I163" s="30">
        <v>0</v>
      </c>
      <c r="J163" s="14">
        <v>0</v>
      </c>
    </row>
    <row r="164" spans="1:10" s="3" customFormat="1" ht="27.6" x14ac:dyDescent="0.3">
      <c r="A164" s="22" t="s">
        <v>74</v>
      </c>
      <c r="B164" s="69" t="s">
        <v>69</v>
      </c>
      <c r="C164" s="69"/>
      <c r="D164" s="22" t="s">
        <v>191</v>
      </c>
      <c r="E164" s="22" t="s">
        <v>192</v>
      </c>
      <c r="F164" s="22">
        <v>203030</v>
      </c>
      <c r="G164" s="22" t="s">
        <v>120</v>
      </c>
      <c r="H164" s="30">
        <v>1000</v>
      </c>
      <c r="I164" s="30">
        <v>0</v>
      </c>
      <c r="J164" s="14">
        <v>0</v>
      </c>
    </row>
    <row r="165" spans="1:10" s="3" customFormat="1" x14ac:dyDescent="0.3">
      <c r="A165" s="72" t="s">
        <v>334</v>
      </c>
      <c r="B165" s="72"/>
      <c r="C165" s="72"/>
      <c r="D165" s="72"/>
      <c r="E165" s="72"/>
      <c r="F165" s="72"/>
      <c r="G165" s="72"/>
      <c r="H165" s="30">
        <f>SUM(H51:H164)</f>
        <v>23988000</v>
      </c>
      <c r="I165" s="30">
        <f>SUM(I51:I164)</f>
        <v>9770000</v>
      </c>
      <c r="J165" s="30">
        <f>SUM(J51:J164)</f>
        <v>5761606.7599999998</v>
      </c>
    </row>
    <row r="166" spans="1:10" s="3" customFormat="1" ht="27.6" x14ac:dyDescent="0.3">
      <c r="A166" s="22" t="s">
        <v>74</v>
      </c>
      <c r="B166" s="69" t="s">
        <v>69</v>
      </c>
      <c r="C166" s="69"/>
      <c r="D166" s="22" t="s">
        <v>263</v>
      </c>
      <c r="E166" s="22" t="s">
        <v>264</v>
      </c>
      <c r="F166" s="22" t="s">
        <v>77</v>
      </c>
      <c r="G166" s="22" t="s">
        <v>78</v>
      </c>
      <c r="H166" s="30">
        <v>580000</v>
      </c>
      <c r="I166" s="30">
        <v>254000</v>
      </c>
      <c r="J166" s="14">
        <v>129653</v>
      </c>
    </row>
    <row r="167" spans="1:10" s="3" customFormat="1" ht="27.6" x14ac:dyDescent="0.3">
      <c r="A167" s="44" t="s">
        <v>74</v>
      </c>
      <c r="B167" s="69" t="s">
        <v>69</v>
      </c>
      <c r="C167" s="69"/>
      <c r="D167" s="44" t="s">
        <v>263</v>
      </c>
      <c r="E167" s="44" t="s">
        <v>264</v>
      </c>
      <c r="F167" s="44">
        <v>100105</v>
      </c>
      <c r="G167" s="44" t="s">
        <v>200</v>
      </c>
      <c r="H167" s="30">
        <v>60000</v>
      </c>
      <c r="I167" s="30">
        <v>13000</v>
      </c>
      <c r="J167" s="14">
        <v>12262</v>
      </c>
    </row>
    <row r="168" spans="1:10" s="3" customFormat="1" ht="27.6" x14ac:dyDescent="0.3">
      <c r="A168" s="22" t="s">
        <v>74</v>
      </c>
      <c r="B168" s="69" t="s">
        <v>69</v>
      </c>
      <c r="C168" s="69"/>
      <c r="D168" s="22" t="s">
        <v>263</v>
      </c>
      <c r="E168" s="22" t="s">
        <v>264</v>
      </c>
      <c r="F168" s="22">
        <v>100113</v>
      </c>
      <c r="G168" s="22" t="s">
        <v>282</v>
      </c>
      <c r="H168" s="30">
        <v>1000</v>
      </c>
      <c r="I168" s="30">
        <v>1000</v>
      </c>
      <c r="J168" s="14">
        <v>0</v>
      </c>
    </row>
    <row r="169" spans="1:10" s="3" customFormat="1" ht="27.6" x14ac:dyDescent="0.3">
      <c r="A169" s="22" t="s">
        <v>74</v>
      </c>
      <c r="B169" s="69" t="s">
        <v>69</v>
      </c>
      <c r="C169" s="69"/>
      <c r="D169" s="22" t="s">
        <v>263</v>
      </c>
      <c r="E169" s="22" t="s">
        <v>264</v>
      </c>
      <c r="F169" s="22">
        <v>100117</v>
      </c>
      <c r="G169" s="22" t="s">
        <v>276</v>
      </c>
      <c r="H169" s="30">
        <v>39000</v>
      </c>
      <c r="I169" s="30">
        <v>9000</v>
      </c>
      <c r="J169" s="14">
        <v>8254</v>
      </c>
    </row>
    <row r="170" spans="1:10" s="3" customFormat="1" ht="27.6" x14ac:dyDescent="0.3">
      <c r="A170" s="22" t="s">
        <v>74</v>
      </c>
      <c r="B170" s="69" t="s">
        <v>69</v>
      </c>
      <c r="C170" s="69"/>
      <c r="D170" s="22" t="s">
        <v>263</v>
      </c>
      <c r="E170" s="22" t="s">
        <v>264</v>
      </c>
      <c r="F170" s="22" t="s">
        <v>83</v>
      </c>
      <c r="G170" s="22" t="s">
        <v>84</v>
      </c>
      <c r="H170" s="30">
        <v>20000</v>
      </c>
      <c r="I170" s="30">
        <v>20000</v>
      </c>
      <c r="J170" s="14">
        <v>0</v>
      </c>
    </row>
    <row r="171" spans="1:10" s="3" customFormat="1" ht="27.6" x14ac:dyDescent="0.3">
      <c r="A171" s="22" t="s">
        <v>74</v>
      </c>
      <c r="B171" s="69" t="s">
        <v>69</v>
      </c>
      <c r="C171" s="69"/>
      <c r="D171" s="22" t="s">
        <v>263</v>
      </c>
      <c r="E171" s="22" t="s">
        <v>264</v>
      </c>
      <c r="F171" s="22">
        <v>100206</v>
      </c>
      <c r="G171" s="22" t="s">
        <v>283</v>
      </c>
      <c r="H171" s="30">
        <v>0</v>
      </c>
      <c r="I171" s="30">
        <v>0</v>
      </c>
      <c r="J171" s="14">
        <v>0</v>
      </c>
    </row>
    <row r="172" spans="1:10" s="3" customFormat="1" ht="27.6" x14ac:dyDescent="0.3">
      <c r="A172" s="22" t="s">
        <v>74</v>
      </c>
      <c r="B172" s="69" t="s">
        <v>69</v>
      </c>
      <c r="C172" s="69"/>
      <c r="D172" s="22" t="s">
        <v>263</v>
      </c>
      <c r="E172" s="22" t="s">
        <v>264</v>
      </c>
      <c r="F172" s="22" t="s">
        <v>89</v>
      </c>
      <c r="G172" s="22" t="s">
        <v>90</v>
      </c>
      <c r="H172" s="30">
        <v>20000</v>
      </c>
      <c r="I172" s="30">
        <v>4000</v>
      </c>
      <c r="J172" s="14">
        <v>3379</v>
      </c>
    </row>
    <row r="173" spans="1:10" s="3" customFormat="1" ht="27.6" x14ac:dyDescent="0.3">
      <c r="A173" s="22" t="s">
        <v>74</v>
      </c>
      <c r="B173" s="69" t="s">
        <v>69</v>
      </c>
      <c r="C173" s="69"/>
      <c r="D173" s="22" t="s">
        <v>263</v>
      </c>
      <c r="E173" s="22" t="s">
        <v>264</v>
      </c>
      <c r="F173" s="22">
        <v>200101</v>
      </c>
      <c r="G173" s="22" t="s">
        <v>92</v>
      </c>
      <c r="H173" s="30">
        <v>1500</v>
      </c>
      <c r="I173" s="30">
        <v>0</v>
      </c>
      <c r="J173" s="14">
        <v>0</v>
      </c>
    </row>
    <row r="174" spans="1:10" s="3" customFormat="1" ht="27.6" x14ac:dyDescent="0.3">
      <c r="A174" s="22" t="s">
        <v>74</v>
      </c>
      <c r="B174" s="69" t="s">
        <v>69</v>
      </c>
      <c r="C174" s="69"/>
      <c r="D174" s="22" t="s">
        <v>263</v>
      </c>
      <c r="E174" s="22" t="s">
        <v>264</v>
      </c>
      <c r="F174" s="22">
        <v>200102</v>
      </c>
      <c r="G174" s="22" t="s">
        <v>176</v>
      </c>
      <c r="H174" s="30">
        <v>1000</v>
      </c>
      <c r="I174" s="30">
        <v>0</v>
      </c>
      <c r="J174" s="14">
        <v>0</v>
      </c>
    </row>
    <row r="175" spans="1:10" s="3" customFormat="1" ht="27.6" x14ac:dyDescent="0.3">
      <c r="A175" s="22" t="s">
        <v>74</v>
      </c>
      <c r="B175" s="69" t="s">
        <v>69</v>
      </c>
      <c r="C175" s="69"/>
      <c r="D175" s="22" t="s">
        <v>263</v>
      </c>
      <c r="E175" s="22" t="s">
        <v>264</v>
      </c>
      <c r="F175" s="22" t="s">
        <v>93</v>
      </c>
      <c r="G175" s="22" t="s">
        <v>94</v>
      </c>
      <c r="H175" s="30">
        <v>13000</v>
      </c>
      <c r="I175" s="30">
        <v>3000</v>
      </c>
      <c r="J175" s="14">
        <v>2294.89</v>
      </c>
    </row>
    <row r="176" spans="1:10" s="3" customFormat="1" ht="27.6" x14ac:dyDescent="0.3">
      <c r="A176" s="22" t="s">
        <v>74</v>
      </c>
      <c r="B176" s="69" t="s">
        <v>69</v>
      </c>
      <c r="C176" s="69"/>
      <c r="D176" s="22" t="s">
        <v>263</v>
      </c>
      <c r="E176" s="22" t="s">
        <v>264</v>
      </c>
      <c r="F176" s="22" t="s">
        <v>95</v>
      </c>
      <c r="G176" s="22" t="s">
        <v>96</v>
      </c>
      <c r="H176" s="30">
        <v>4600</v>
      </c>
      <c r="I176" s="30">
        <v>2000</v>
      </c>
      <c r="J176" s="14">
        <v>1469.96</v>
      </c>
    </row>
    <row r="177" spans="1:10" s="3" customFormat="1" ht="27.6" x14ac:dyDescent="0.3">
      <c r="A177" s="22" t="s">
        <v>74</v>
      </c>
      <c r="B177" s="69" t="s">
        <v>69</v>
      </c>
      <c r="C177" s="69"/>
      <c r="D177" s="22" t="s">
        <v>263</v>
      </c>
      <c r="E177" s="22" t="s">
        <v>264</v>
      </c>
      <c r="F177" s="22" t="s">
        <v>237</v>
      </c>
      <c r="G177" s="22" t="s">
        <v>238</v>
      </c>
      <c r="H177" s="30">
        <v>10000</v>
      </c>
      <c r="I177" s="30">
        <v>0</v>
      </c>
      <c r="J177" s="14">
        <v>0</v>
      </c>
    </row>
    <row r="178" spans="1:10" s="3" customFormat="1" ht="27.6" x14ac:dyDescent="0.3">
      <c r="A178" s="22" t="s">
        <v>74</v>
      </c>
      <c r="B178" s="69" t="s">
        <v>69</v>
      </c>
      <c r="C178" s="69"/>
      <c r="D178" s="22" t="s">
        <v>263</v>
      </c>
      <c r="E178" s="22" t="s">
        <v>264</v>
      </c>
      <c r="F178" s="22">
        <v>200106</v>
      </c>
      <c r="G178" s="22" t="s">
        <v>98</v>
      </c>
      <c r="H178" s="30">
        <v>4000</v>
      </c>
      <c r="I178" s="30">
        <v>0</v>
      </c>
      <c r="J178" s="14">
        <v>0</v>
      </c>
    </row>
    <row r="179" spans="1:10" s="3" customFormat="1" ht="27.6" x14ac:dyDescent="0.3">
      <c r="A179" s="22" t="s">
        <v>74</v>
      </c>
      <c r="B179" s="69" t="s">
        <v>69</v>
      </c>
      <c r="C179" s="69"/>
      <c r="D179" s="22" t="s">
        <v>263</v>
      </c>
      <c r="E179" s="22" t="s">
        <v>264</v>
      </c>
      <c r="F179" s="22" t="s">
        <v>101</v>
      </c>
      <c r="G179" s="22" t="s">
        <v>102</v>
      </c>
      <c r="H179" s="30">
        <v>2500</v>
      </c>
      <c r="I179" s="30">
        <v>1000</v>
      </c>
      <c r="J179" s="14">
        <v>404.78</v>
      </c>
    </row>
    <row r="180" spans="1:10" s="3" customFormat="1" ht="41.4" x14ac:dyDescent="0.3">
      <c r="A180" s="22" t="s">
        <v>74</v>
      </c>
      <c r="B180" s="69" t="s">
        <v>69</v>
      </c>
      <c r="C180" s="69"/>
      <c r="D180" s="22" t="s">
        <v>263</v>
      </c>
      <c r="E180" s="22" t="s">
        <v>264</v>
      </c>
      <c r="F180" s="22">
        <v>200109</v>
      </c>
      <c r="G180" s="22" t="s">
        <v>104</v>
      </c>
      <c r="H180" s="30">
        <v>20000</v>
      </c>
      <c r="I180" s="30">
        <v>2000</v>
      </c>
      <c r="J180" s="14">
        <v>1499.4</v>
      </c>
    </row>
    <row r="181" spans="1:10" s="3" customFormat="1" ht="41.4" x14ac:dyDescent="0.3">
      <c r="A181" s="22" t="s">
        <v>74</v>
      </c>
      <c r="B181" s="69" t="s">
        <v>69</v>
      </c>
      <c r="C181" s="69"/>
      <c r="D181" s="22" t="s">
        <v>263</v>
      </c>
      <c r="E181" s="22" t="s">
        <v>264</v>
      </c>
      <c r="F181" s="22" t="s">
        <v>105</v>
      </c>
      <c r="G181" s="22" t="s">
        <v>106</v>
      </c>
      <c r="H181" s="30">
        <v>10400</v>
      </c>
      <c r="I181" s="30">
        <v>4000</v>
      </c>
      <c r="J181" s="14">
        <v>3941.83</v>
      </c>
    </row>
    <row r="182" spans="1:10" s="3" customFormat="1" ht="27.6" x14ac:dyDescent="0.3">
      <c r="A182" s="59" t="s">
        <v>74</v>
      </c>
      <c r="B182" s="69" t="s">
        <v>69</v>
      </c>
      <c r="C182" s="69"/>
      <c r="D182" s="59" t="s">
        <v>263</v>
      </c>
      <c r="E182" s="59" t="s">
        <v>264</v>
      </c>
      <c r="F182" s="59">
        <v>200200</v>
      </c>
      <c r="G182" s="59" t="s">
        <v>164</v>
      </c>
      <c r="H182" s="30">
        <v>1600</v>
      </c>
      <c r="I182" s="30">
        <v>1000</v>
      </c>
      <c r="J182" s="14">
        <v>0</v>
      </c>
    </row>
    <row r="183" spans="1:10" s="3" customFormat="1" ht="27.6" x14ac:dyDescent="0.3">
      <c r="A183" s="22" t="s">
        <v>74</v>
      </c>
      <c r="B183" s="69" t="s">
        <v>69</v>
      </c>
      <c r="C183" s="69"/>
      <c r="D183" s="22" t="s">
        <v>263</v>
      </c>
      <c r="E183" s="22" t="s">
        <v>264</v>
      </c>
      <c r="F183" s="22">
        <v>200530</v>
      </c>
      <c r="G183" s="22" t="s">
        <v>108</v>
      </c>
      <c r="H183" s="30">
        <v>22200</v>
      </c>
      <c r="I183" s="30">
        <v>1000</v>
      </c>
      <c r="J183" s="14">
        <v>0</v>
      </c>
    </row>
    <row r="184" spans="1:10" s="3" customFormat="1" ht="27.6" x14ac:dyDescent="0.3">
      <c r="A184" s="22" t="s">
        <v>74</v>
      </c>
      <c r="B184" s="69" t="s">
        <v>69</v>
      </c>
      <c r="C184" s="69"/>
      <c r="D184" s="22" t="s">
        <v>263</v>
      </c>
      <c r="E184" s="22" t="s">
        <v>264</v>
      </c>
      <c r="F184" s="22">
        <v>200601</v>
      </c>
      <c r="G184" s="22" t="s">
        <v>110</v>
      </c>
      <c r="H184" s="30">
        <v>2000</v>
      </c>
      <c r="I184" s="30">
        <v>0</v>
      </c>
      <c r="J184" s="14">
        <v>0</v>
      </c>
    </row>
    <row r="185" spans="1:10" s="3" customFormat="1" ht="27.6" x14ac:dyDescent="0.3">
      <c r="A185" s="22" t="s">
        <v>74</v>
      </c>
      <c r="B185" s="69" t="s">
        <v>69</v>
      </c>
      <c r="C185" s="69"/>
      <c r="D185" s="22" t="s">
        <v>263</v>
      </c>
      <c r="E185" s="22" t="s">
        <v>264</v>
      </c>
      <c r="F185" s="22">
        <v>201100</v>
      </c>
      <c r="G185" s="22" t="s">
        <v>178</v>
      </c>
      <c r="H185" s="30">
        <v>0</v>
      </c>
      <c r="I185" s="30">
        <v>0</v>
      </c>
      <c r="J185" s="14">
        <v>0</v>
      </c>
    </row>
    <row r="186" spans="1:10" s="3" customFormat="1" ht="27.6" x14ac:dyDescent="0.3">
      <c r="A186" s="22" t="s">
        <v>74</v>
      </c>
      <c r="B186" s="69" t="s">
        <v>69</v>
      </c>
      <c r="C186" s="69"/>
      <c r="D186" s="22" t="s">
        <v>263</v>
      </c>
      <c r="E186" s="22" t="s">
        <v>264</v>
      </c>
      <c r="F186" s="22">
        <v>201300</v>
      </c>
      <c r="G186" s="22" t="s">
        <v>210</v>
      </c>
      <c r="H186" s="30">
        <v>2400</v>
      </c>
      <c r="I186" s="30">
        <v>1000</v>
      </c>
      <c r="J186" s="14">
        <v>630</v>
      </c>
    </row>
    <row r="187" spans="1:10" s="3" customFormat="1" ht="27.6" x14ac:dyDescent="0.3">
      <c r="A187" s="59" t="s">
        <v>74</v>
      </c>
      <c r="B187" s="69" t="s">
        <v>69</v>
      </c>
      <c r="C187" s="69"/>
      <c r="D187" s="59" t="s">
        <v>263</v>
      </c>
      <c r="E187" s="59" t="s">
        <v>264</v>
      </c>
      <c r="F187" s="59">
        <v>203030</v>
      </c>
      <c r="G187" s="59" t="s">
        <v>120</v>
      </c>
      <c r="H187" s="30">
        <v>1800</v>
      </c>
      <c r="I187" s="30">
        <v>0</v>
      </c>
      <c r="J187" s="14"/>
    </row>
    <row r="188" spans="1:10" s="3" customFormat="1" x14ac:dyDescent="0.3">
      <c r="A188" s="72" t="s">
        <v>335</v>
      </c>
      <c r="B188" s="72"/>
      <c r="C188" s="72"/>
      <c r="D188" s="72"/>
      <c r="E188" s="72"/>
      <c r="F188" s="72"/>
      <c r="G188" s="72"/>
      <c r="H188" s="30">
        <f>SUM(H166:H187)</f>
        <v>817000</v>
      </c>
      <c r="I188" s="30">
        <f>SUM(I166:I187)</f>
        <v>316000</v>
      </c>
      <c r="J188" s="30">
        <f>SUM(J166:J186)</f>
        <v>163788.85999999999</v>
      </c>
    </row>
    <row r="189" spans="1:10" s="3" customFormat="1" x14ac:dyDescent="0.3">
      <c r="A189" s="22" t="s">
        <v>74</v>
      </c>
      <c r="B189" s="69" t="s">
        <v>69</v>
      </c>
      <c r="C189" s="69"/>
      <c r="D189" s="22" t="s">
        <v>227</v>
      </c>
      <c r="E189" s="22" t="s">
        <v>228</v>
      </c>
      <c r="F189" s="22" t="s">
        <v>77</v>
      </c>
      <c r="G189" s="22" t="s">
        <v>78</v>
      </c>
      <c r="H189" s="30">
        <v>2401000</v>
      </c>
      <c r="I189" s="30">
        <v>827000</v>
      </c>
      <c r="J189" s="14">
        <v>582137</v>
      </c>
    </row>
    <row r="190" spans="1:10" s="3" customFormat="1" x14ac:dyDescent="0.3">
      <c r="A190" s="22" t="s">
        <v>74</v>
      </c>
      <c r="B190" s="69" t="s">
        <v>69</v>
      </c>
      <c r="C190" s="69"/>
      <c r="D190" s="22" t="s">
        <v>227</v>
      </c>
      <c r="E190" s="22" t="s">
        <v>228</v>
      </c>
      <c r="F190" s="22">
        <v>100113</v>
      </c>
      <c r="G190" s="22" t="s">
        <v>282</v>
      </c>
      <c r="H190" s="30">
        <v>12000</v>
      </c>
      <c r="I190" s="30">
        <v>12000</v>
      </c>
      <c r="J190" s="14">
        <v>0</v>
      </c>
    </row>
    <row r="191" spans="1:10" s="3" customFormat="1" x14ac:dyDescent="0.3">
      <c r="A191" s="22" t="s">
        <v>74</v>
      </c>
      <c r="B191" s="69" t="s">
        <v>69</v>
      </c>
      <c r="C191" s="69"/>
      <c r="D191" s="22" t="s">
        <v>227</v>
      </c>
      <c r="E191" s="22" t="s">
        <v>228</v>
      </c>
      <c r="F191" s="22">
        <v>100117</v>
      </c>
      <c r="G191" s="22" t="s">
        <v>234</v>
      </c>
      <c r="H191" s="30">
        <v>151000</v>
      </c>
      <c r="I191" s="30">
        <v>50000</v>
      </c>
      <c r="J191" s="14">
        <v>34724</v>
      </c>
    </row>
    <row r="192" spans="1:10" s="3" customFormat="1" x14ac:dyDescent="0.3">
      <c r="A192" s="22" t="s">
        <v>74</v>
      </c>
      <c r="B192" s="69" t="s">
        <v>69</v>
      </c>
      <c r="C192" s="69"/>
      <c r="D192" s="22" t="s">
        <v>227</v>
      </c>
      <c r="E192" s="22" t="s">
        <v>228</v>
      </c>
      <c r="F192" s="22">
        <v>100206</v>
      </c>
      <c r="G192" s="22" t="s">
        <v>283</v>
      </c>
      <c r="H192" s="30">
        <v>0</v>
      </c>
      <c r="I192" s="30">
        <v>0</v>
      </c>
      <c r="J192" s="14">
        <v>0</v>
      </c>
    </row>
    <row r="193" spans="1:10" s="3" customFormat="1" ht="27.6" x14ac:dyDescent="0.3">
      <c r="A193" s="22" t="s">
        <v>74</v>
      </c>
      <c r="B193" s="69" t="s">
        <v>69</v>
      </c>
      <c r="C193" s="69"/>
      <c r="D193" s="22" t="s">
        <v>227</v>
      </c>
      <c r="E193" s="22" t="s">
        <v>228</v>
      </c>
      <c r="F193" s="22" t="s">
        <v>89</v>
      </c>
      <c r="G193" s="22" t="s">
        <v>90</v>
      </c>
      <c r="H193" s="30">
        <v>62000</v>
      </c>
      <c r="I193" s="30">
        <v>30000</v>
      </c>
      <c r="J193" s="14">
        <v>13879</v>
      </c>
    </row>
    <row r="194" spans="1:10" s="3" customFormat="1" x14ac:dyDescent="0.3">
      <c r="A194" s="22" t="s">
        <v>74</v>
      </c>
      <c r="B194" s="69" t="s">
        <v>69</v>
      </c>
      <c r="C194" s="69"/>
      <c r="D194" s="22" t="s">
        <v>227</v>
      </c>
      <c r="E194" s="22" t="s">
        <v>228</v>
      </c>
      <c r="F194" s="22" t="s">
        <v>91</v>
      </c>
      <c r="G194" s="22" t="s">
        <v>92</v>
      </c>
      <c r="H194" s="30">
        <v>1000</v>
      </c>
      <c r="I194" s="30">
        <v>1000</v>
      </c>
      <c r="J194" s="14">
        <v>64.14</v>
      </c>
    </row>
    <row r="195" spans="1:10" s="3" customFormat="1" ht="27.6" x14ac:dyDescent="0.3">
      <c r="A195" s="22" t="s">
        <v>74</v>
      </c>
      <c r="B195" s="69" t="s">
        <v>69</v>
      </c>
      <c r="C195" s="69"/>
      <c r="D195" s="22" t="s">
        <v>227</v>
      </c>
      <c r="E195" s="22" t="s">
        <v>228</v>
      </c>
      <c r="F195" s="22" t="s">
        <v>175</v>
      </c>
      <c r="G195" s="22" t="s">
        <v>176</v>
      </c>
      <c r="H195" s="30">
        <v>1000</v>
      </c>
      <c r="I195" s="30">
        <v>1000</v>
      </c>
      <c r="J195" s="14">
        <v>0</v>
      </c>
    </row>
    <row r="196" spans="1:10" s="3" customFormat="1" ht="27.6" x14ac:dyDescent="0.3">
      <c r="A196" s="22" t="s">
        <v>74</v>
      </c>
      <c r="B196" s="69" t="s">
        <v>69</v>
      </c>
      <c r="C196" s="69"/>
      <c r="D196" s="22" t="s">
        <v>227</v>
      </c>
      <c r="E196" s="22" t="s">
        <v>228</v>
      </c>
      <c r="F196" s="22" t="s">
        <v>93</v>
      </c>
      <c r="G196" s="22" t="s">
        <v>94</v>
      </c>
      <c r="H196" s="30">
        <v>90000</v>
      </c>
      <c r="I196" s="30">
        <v>50000</v>
      </c>
      <c r="J196" s="14">
        <v>43039.75</v>
      </c>
    </row>
    <row r="197" spans="1:10" s="3" customFormat="1" x14ac:dyDescent="0.3">
      <c r="A197" s="22" t="s">
        <v>74</v>
      </c>
      <c r="B197" s="69" t="s">
        <v>69</v>
      </c>
      <c r="C197" s="69"/>
      <c r="D197" s="22" t="s">
        <v>227</v>
      </c>
      <c r="E197" s="22" t="s">
        <v>228</v>
      </c>
      <c r="F197" s="22" t="s">
        <v>95</v>
      </c>
      <c r="G197" s="22" t="s">
        <v>96</v>
      </c>
      <c r="H197" s="30">
        <v>36000</v>
      </c>
      <c r="I197" s="30">
        <v>36000</v>
      </c>
      <c r="J197" s="14">
        <v>2917.62</v>
      </c>
    </row>
    <row r="198" spans="1:10" s="3" customFormat="1" x14ac:dyDescent="0.3">
      <c r="A198" s="22" t="s">
        <v>74</v>
      </c>
      <c r="B198" s="69" t="s">
        <v>69</v>
      </c>
      <c r="C198" s="69"/>
      <c r="D198" s="22" t="s">
        <v>227</v>
      </c>
      <c r="E198" s="22" t="s">
        <v>228</v>
      </c>
      <c r="F198" s="22" t="s">
        <v>237</v>
      </c>
      <c r="G198" s="22" t="s">
        <v>238</v>
      </c>
      <c r="H198" s="30">
        <v>10000</v>
      </c>
      <c r="I198" s="30">
        <v>0</v>
      </c>
      <c r="J198" s="14">
        <v>0</v>
      </c>
    </row>
    <row r="199" spans="1:10" s="3" customFormat="1" x14ac:dyDescent="0.3">
      <c r="A199" s="22" t="s">
        <v>74</v>
      </c>
      <c r="B199" s="69" t="s">
        <v>69</v>
      </c>
      <c r="C199" s="69"/>
      <c r="D199" s="22" t="s">
        <v>227</v>
      </c>
      <c r="E199" s="22" t="s">
        <v>228</v>
      </c>
      <c r="F199" s="22" t="s">
        <v>97</v>
      </c>
      <c r="G199" s="22" t="s">
        <v>98</v>
      </c>
      <c r="H199" s="30">
        <v>20000</v>
      </c>
      <c r="I199" s="30">
        <v>15000</v>
      </c>
      <c r="J199" s="14">
        <v>0</v>
      </c>
    </row>
    <row r="200" spans="1:10" s="3" customFormat="1" ht="27.6" x14ac:dyDescent="0.3">
      <c r="A200" s="22" t="s">
        <v>74</v>
      </c>
      <c r="B200" s="69" t="s">
        <v>69</v>
      </c>
      <c r="C200" s="69"/>
      <c r="D200" s="22" t="s">
        <v>227</v>
      </c>
      <c r="E200" s="22" t="s">
        <v>228</v>
      </c>
      <c r="F200" s="22" t="s">
        <v>101</v>
      </c>
      <c r="G200" s="22" t="s">
        <v>102</v>
      </c>
      <c r="H200" s="30">
        <v>25000</v>
      </c>
      <c r="I200" s="30">
        <v>15000</v>
      </c>
      <c r="J200" s="14">
        <v>5756.51</v>
      </c>
    </row>
    <row r="201" spans="1:10" s="3" customFormat="1" ht="41.4" x14ac:dyDescent="0.3">
      <c r="A201" s="22" t="s">
        <v>74</v>
      </c>
      <c r="B201" s="69" t="s">
        <v>69</v>
      </c>
      <c r="C201" s="69"/>
      <c r="D201" s="22" t="s">
        <v>227</v>
      </c>
      <c r="E201" s="22" t="s">
        <v>228</v>
      </c>
      <c r="F201" s="22" t="s">
        <v>103</v>
      </c>
      <c r="G201" s="22" t="s">
        <v>104</v>
      </c>
      <c r="H201" s="30">
        <v>167000</v>
      </c>
      <c r="I201" s="30">
        <v>50000</v>
      </c>
      <c r="J201" s="14">
        <v>10757.45</v>
      </c>
    </row>
    <row r="202" spans="1:10" s="3" customFormat="1" ht="41.4" x14ac:dyDescent="0.3">
      <c r="A202" s="22" t="s">
        <v>74</v>
      </c>
      <c r="B202" s="69" t="s">
        <v>69</v>
      </c>
      <c r="C202" s="69"/>
      <c r="D202" s="22" t="s">
        <v>227</v>
      </c>
      <c r="E202" s="22" t="s">
        <v>228</v>
      </c>
      <c r="F202" s="22" t="s">
        <v>105</v>
      </c>
      <c r="G202" s="22" t="s">
        <v>106</v>
      </c>
      <c r="H202" s="30">
        <v>350000</v>
      </c>
      <c r="I202" s="30">
        <v>141000</v>
      </c>
      <c r="J202" s="14">
        <v>38970.089999999997</v>
      </c>
    </row>
    <row r="203" spans="1:10" s="3" customFormat="1" x14ac:dyDescent="0.3">
      <c r="A203" s="22" t="s">
        <v>74</v>
      </c>
      <c r="B203" s="69" t="s">
        <v>69</v>
      </c>
      <c r="C203" s="69"/>
      <c r="D203" s="22" t="s">
        <v>227</v>
      </c>
      <c r="E203" s="22" t="s">
        <v>228</v>
      </c>
      <c r="F203" s="22">
        <v>200200</v>
      </c>
      <c r="G203" s="22" t="s">
        <v>164</v>
      </c>
      <c r="H203" s="30">
        <v>5000</v>
      </c>
      <c r="I203" s="30">
        <v>0</v>
      </c>
      <c r="J203" s="14">
        <v>0</v>
      </c>
    </row>
    <row r="204" spans="1:10" s="3" customFormat="1" x14ac:dyDescent="0.3">
      <c r="A204" s="44" t="s">
        <v>74</v>
      </c>
      <c r="B204" s="69" t="s">
        <v>69</v>
      </c>
      <c r="C204" s="69"/>
      <c r="D204" s="44" t="s">
        <v>227</v>
      </c>
      <c r="E204" s="44" t="s">
        <v>228</v>
      </c>
      <c r="F204" s="44">
        <v>200302</v>
      </c>
      <c r="G204" s="44" t="s">
        <v>256</v>
      </c>
      <c r="H204" s="30">
        <v>4000</v>
      </c>
      <c r="I204" s="30">
        <v>4000</v>
      </c>
      <c r="J204" s="14">
        <v>0</v>
      </c>
    </row>
    <row r="205" spans="1:10" s="3" customFormat="1" x14ac:dyDescent="0.3">
      <c r="A205" s="44" t="s">
        <v>74</v>
      </c>
      <c r="B205" s="69" t="s">
        <v>69</v>
      </c>
      <c r="C205" s="69"/>
      <c r="D205" s="44" t="s">
        <v>227</v>
      </c>
      <c r="E205" s="44" t="s">
        <v>228</v>
      </c>
      <c r="F205" s="44">
        <v>200401</v>
      </c>
      <c r="G205" s="44" t="s">
        <v>338</v>
      </c>
      <c r="H205" s="30">
        <v>2000</v>
      </c>
      <c r="I205" s="30">
        <v>2000</v>
      </c>
      <c r="J205" s="14">
        <v>0</v>
      </c>
    </row>
    <row r="206" spans="1:10" s="3" customFormat="1" x14ac:dyDescent="0.3">
      <c r="A206" s="22" t="s">
        <v>74</v>
      </c>
      <c r="B206" s="69" t="s">
        <v>69</v>
      </c>
      <c r="C206" s="69"/>
      <c r="D206" s="22" t="s">
        <v>227</v>
      </c>
      <c r="E206" s="22" t="s">
        <v>228</v>
      </c>
      <c r="F206" s="22">
        <v>200501</v>
      </c>
      <c r="G206" s="22" t="s">
        <v>244</v>
      </c>
      <c r="H206" s="30">
        <v>5000</v>
      </c>
      <c r="I206" s="30">
        <v>5000</v>
      </c>
      <c r="J206" s="14">
        <v>0</v>
      </c>
    </row>
    <row r="207" spans="1:10" s="3" customFormat="1" x14ac:dyDescent="0.3">
      <c r="A207" s="22" t="s">
        <v>74</v>
      </c>
      <c r="B207" s="69" t="s">
        <v>69</v>
      </c>
      <c r="C207" s="69"/>
      <c r="D207" s="22" t="s">
        <v>227</v>
      </c>
      <c r="E207" s="22" t="s">
        <v>228</v>
      </c>
      <c r="F207" s="22" t="s">
        <v>107</v>
      </c>
      <c r="G207" s="22" t="s">
        <v>108</v>
      </c>
      <c r="H207" s="30">
        <v>10000</v>
      </c>
      <c r="I207" s="30">
        <v>5000</v>
      </c>
      <c r="J207" s="14">
        <v>0</v>
      </c>
    </row>
    <row r="208" spans="1:10" s="3" customFormat="1" ht="28.5" customHeight="1" x14ac:dyDescent="0.3">
      <c r="A208" s="22" t="s">
        <v>74</v>
      </c>
      <c r="B208" s="69" t="s">
        <v>69</v>
      </c>
      <c r="C208" s="69"/>
      <c r="D208" s="22" t="s">
        <v>227</v>
      </c>
      <c r="E208" s="22" t="s">
        <v>228</v>
      </c>
      <c r="F208" s="22" t="s">
        <v>109</v>
      </c>
      <c r="G208" s="22" t="s">
        <v>110</v>
      </c>
      <c r="H208" s="30">
        <v>2000</v>
      </c>
      <c r="I208" s="30">
        <v>2000</v>
      </c>
      <c r="J208" s="14">
        <v>0</v>
      </c>
    </row>
    <row r="209" spans="1:10" s="3" customFormat="1" x14ac:dyDescent="0.3">
      <c r="A209" s="22" t="s">
        <v>74</v>
      </c>
      <c r="B209" s="69" t="s">
        <v>69</v>
      </c>
      <c r="C209" s="69"/>
      <c r="D209" s="22" t="s">
        <v>227</v>
      </c>
      <c r="E209" s="22" t="s">
        <v>228</v>
      </c>
      <c r="F209" s="22">
        <v>200602</v>
      </c>
      <c r="G209" s="22" t="s">
        <v>260</v>
      </c>
      <c r="H209" s="30">
        <v>1000</v>
      </c>
      <c r="I209" s="30">
        <v>1000</v>
      </c>
      <c r="J209" s="14">
        <v>0</v>
      </c>
    </row>
    <row r="210" spans="1:10" s="3" customFormat="1" ht="27.6" x14ac:dyDescent="0.3">
      <c r="A210" s="22" t="s">
        <v>74</v>
      </c>
      <c r="B210" s="69" t="s">
        <v>69</v>
      </c>
      <c r="C210" s="69"/>
      <c r="D210" s="22" t="s">
        <v>227</v>
      </c>
      <c r="E210" s="22" t="s">
        <v>228</v>
      </c>
      <c r="F210" s="22">
        <v>201100</v>
      </c>
      <c r="G210" s="22" t="s">
        <v>178</v>
      </c>
      <c r="H210" s="30">
        <v>1000</v>
      </c>
      <c r="I210" s="30">
        <v>1000</v>
      </c>
      <c r="J210" s="14">
        <v>0</v>
      </c>
    </row>
    <row r="211" spans="1:10" s="3" customFormat="1" x14ac:dyDescent="0.3">
      <c r="A211" s="22" t="s">
        <v>74</v>
      </c>
      <c r="B211" s="69" t="s">
        <v>69</v>
      </c>
      <c r="C211" s="69"/>
      <c r="D211" s="22" t="s">
        <v>227</v>
      </c>
      <c r="E211" s="22" t="s">
        <v>228</v>
      </c>
      <c r="F211" s="22">
        <v>201300</v>
      </c>
      <c r="G211" s="22" t="s">
        <v>210</v>
      </c>
      <c r="H211" s="30">
        <v>8000</v>
      </c>
      <c r="I211" s="30">
        <v>8000</v>
      </c>
      <c r="J211" s="14">
        <v>420</v>
      </c>
    </row>
    <row r="212" spans="1:10" s="3" customFormat="1" x14ac:dyDescent="0.3">
      <c r="A212" s="22" t="s">
        <v>74</v>
      </c>
      <c r="B212" s="69" t="s">
        <v>69</v>
      </c>
      <c r="C212" s="69"/>
      <c r="D212" s="22" t="s">
        <v>227</v>
      </c>
      <c r="E212" s="22" t="s">
        <v>228</v>
      </c>
      <c r="F212" s="22">
        <v>201400</v>
      </c>
      <c r="G212" s="22" t="s">
        <v>180</v>
      </c>
      <c r="H212" s="30">
        <v>5000</v>
      </c>
      <c r="I212" s="30">
        <v>5000</v>
      </c>
      <c r="J212" s="14">
        <v>0</v>
      </c>
    </row>
    <row r="213" spans="1:10" s="3" customFormat="1" x14ac:dyDescent="0.3">
      <c r="A213" s="22" t="s">
        <v>74</v>
      </c>
      <c r="B213" s="69" t="s">
        <v>69</v>
      </c>
      <c r="C213" s="69"/>
      <c r="D213" s="22" t="s">
        <v>227</v>
      </c>
      <c r="E213" s="22" t="s">
        <v>228</v>
      </c>
      <c r="F213" s="22">
        <v>203001</v>
      </c>
      <c r="G213" s="22" t="s">
        <v>250</v>
      </c>
      <c r="H213" s="30">
        <v>10000</v>
      </c>
      <c r="I213" s="30">
        <v>10000</v>
      </c>
      <c r="J213" s="14">
        <v>557.71</v>
      </c>
    </row>
    <row r="214" spans="1:10" s="3" customFormat="1" x14ac:dyDescent="0.3">
      <c r="A214" s="22" t="s">
        <v>74</v>
      </c>
      <c r="B214" s="69" t="s">
        <v>69</v>
      </c>
      <c r="C214" s="69"/>
      <c r="D214" s="22" t="s">
        <v>227</v>
      </c>
      <c r="E214" s="22" t="s">
        <v>228</v>
      </c>
      <c r="F214" s="22">
        <v>203004</v>
      </c>
      <c r="G214" s="22" t="s">
        <v>182</v>
      </c>
      <c r="H214" s="30">
        <v>1000</v>
      </c>
      <c r="I214" s="30">
        <v>1000</v>
      </c>
      <c r="J214" s="14">
        <v>0</v>
      </c>
    </row>
    <row r="215" spans="1:10" s="3" customFormat="1" ht="27.6" x14ac:dyDescent="0.3">
      <c r="A215" s="22" t="s">
        <v>74</v>
      </c>
      <c r="B215" s="69" t="s">
        <v>69</v>
      </c>
      <c r="C215" s="69"/>
      <c r="D215" s="22" t="s">
        <v>227</v>
      </c>
      <c r="E215" s="22" t="s">
        <v>228</v>
      </c>
      <c r="F215" s="22" t="s">
        <v>119</v>
      </c>
      <c r="G215" s="22" t="s">
        <v>120</v>
      </c>
      <c r="H215" s="30">
        <v>5000</v>
      </c>
      <c r="I215" s="30">
        <v>5000</v>
      </c>
      <c r="J215" s="14">
        <v>271.97000000000003</v>
      </c>
    </row>
    <row r="216" spans="1:10" s="3" customFormat="1" ht="41.4" x14ac:dyDescent="0.3">
      <c r="A216" s="22" t="s">
        <v>74</v>
      </c>
      <c r="B216" s="69" t="s">
        <v>69</v>
      </c>
      <c r="C216" s="69"/>
      <c r="D216" s="22" t="s">
        <v>227</v>
      </c>
      <c r="E216" s="22" t="s">
        <v>228</v>
      </c>
      <c r="F216" s="22">
        <v>592200</v>
      </c>
      <c r="G216" s="22" t="s">
        <v>337</v>
      </c>
      <c r="H216" s="30">
        <v>1000</v>
      </c>
      <c r="I216" s="30">
        <v>1000</v>
      </c>
      <c r="J216" s="14">
        <v>0</v>
      </c>
    </row>
    <row r="217" spans="1:10" s="3" customFormat="1" x14ac:dyDescent="0.3">
      <c r="A217" s="72" t="s">
        <v>336</v>
      </c>
      <c r="B217" s="72"/>
      <c r="C217" s="72"/>
      <c r="D217" s="72"/>
      <c r="E217" s="72"/>
      <c r="F217" s="72"/>
      <c r="G217" s="72"/>
      <c r="H217" s="30">
        <f>SUM(H189:H216)</f>
        <v>3386000</v>
      </c>
      <c r="I217" s="30">
        <f>SUM(I189:I216)</f>
        <v>1278000</v>
      </c>
      <c r="J217" s="30">
        <f>SUM(J189:J216)</f>
        <v>733495.23999999987</v>
      </c>
    </row>
    <row r="218" spans="1:10" s="3" customFormat="1" x14ac:dyDescent="0.3">
      <c r="A218" s="73" t="s">
        <v>295</v>
      </c>
      <c r="B218" s="73"/>
      <c r="C218" s="73"/>
      <c r="D218" s="73"/>
      <c r="E218" s="73"/>
      <c r="F218" s="73"/>
      <c r="G218" s="73"/>
      <c r="H218" s="31">
        <f>H50+H165+H188+H217</f>
        <v>31477000</v>
      </c>
      <c r="I218" s="31">
        <f>I50+I165+I188+I217</f>
        <v>12708000</v>
      </c>
      <c r="J218" s="31">
        <f>J50+J165+J188+J217</f>
        <v>7464418.7700000005</v>
      </c>
    </row>
    <row r="219" spans="1:10" s="3" customFormat="1" ht="27.6" x14ac:dyDescent="0.3">
      <c r="A219" s="22" t="s">
        <v>74</v>
      </c>
      <c r="B219" s="69" t="s">
        <v>69</v>
      </c>
      <c r="C219" s="69"/>
      <c r="D219" s="22" t="s">
        <v>127</v>
      </c>
      <c r="E219" s="22" t="s">
        <v>128</v>
      </c>
      <c r="F219" s="22">
        <v>710102</v>
      </c>
      <c r="G219" s="22" t="s">
        <v>277</v>
      </c>
      <c r="H219" s="30">
        <v>11000</v>
      </c>
      <c r="I219" s="30">
        <v>3700</v>
      </c>
      <c r="J219" s="14">
        <v>0</v>
      </c>
    </row>
    <row r="220" spans="1:10" s="3" customFormat="1" ht="27.6" x14ac:dyDescent="0.3">
      <c r="A220" s="22" t="s">
        <v>74</v>
      </c>
      <c r="B220" s="69" t="s">
        <v>69</v>
      </c>
      <c r="C220" s="69"/>
      <c r="D220" s="22" t="s">
        <v>127</v>
      </c>
      <c r="E220" s="22" t="s">
        <v>128</v>
      </c>
      <c r="F220" s="22">
        <v>710130</v>
      </c>
      <c r="G220" s="22" t="s">
        <v>278</v>
      </c>
      <c r="H220" s="30">
        <v>0</v>
      </c>
      <c r="I220" s="30">
        <v>0</v>
      </c>
      <c r="J220" s="14">
        <v>0</v>
      </c>
    </row>
    <row r="221" spans="1:10" s="3" customFormat="1" x14ac:dyDescent="0.3">
      <c r="A221" s="72" t="s">
        <v>333</v>
      </c>
      <c r="B221" s="72"/>
      <c r="C221" s="72"/>
      <c r="D221" s="72"/>
      <c r="E221" s="72"/>
      <c r="F221" s="72"/>
      <c r="G221" s="72"/>
      <c r="H221" s="30">
        <f>SUM(H219:H220)</f>
        <v>11000</v>
      </c>
      <c r="I221" s="30">
        <f t="shared" ref="I221:J221" si="4">SUM(I219:I220)</f>
        <v>3700</v>
      </c>
      <c r="J221" s="30">
        <f t="shared" si="4"/>
        <v>0</v>
      </c>
    </row>
    <row r="222" spans="1:10" s="3" customFormat="1" x14ac:dyDescent="0.3">
      <c r="A222" s="22" t="s">
        <v>74</v>
      </c>
      <c r="B222" s="69" t="s">
        <v>69</v>
      </c>
      <c r="C222" s="69"/>
      <c r="D222" s="22" t="s">
        <v>183</v>
      </c>
      <c r="E222" s="22" t="s">
        <v>184</v>
      </c>
      <c r="F222" s="22">
        <v>710101</v>
      </c>
      <c r="G222" s="22" t="s">
        <v>222</v>
      </c>
      <c r="H222" s="30">
        <v>0</v>
      </c>
      <c r="I222" s="30">
        <v>0</v>
      </c>
      <c r="J222" s="30">
        <v>0</v>
      </c>
    </row>
    <row r="223" spans="1:10" s="3" customFormat="1" ht="41.4" x14ac:dyDescent="0.3">
      <c r="A223" s="22" t="s">
        <v>74</v>
      </c>
      <c r="B223" s="69" t="s">
        <v>69</v>
      </c>
      <c r="C223" s="69"/>
      <c r="D223" s="22" t="s">
        <v>183</v>
      </c>
      <c r="E223" s="22" t="s">
        <v>184</v>
      </c>
      <c r="F223" s="22">
        <v>710103</v>
      </c>
      <c r="G223" s="22" t="s">
        <v>150</v>
      </c>
      <c r="H223" s="30">
        <v>0</v>
      </c>
      <c r="I223" s="30">
        <v>0</v>
      </c>
      <c r="J223" s="30">
        <v>0</v>
      </c>
    </row>
    <row r="224" spans="1:10" s="3" customFormat="1" x14ac:dyDescent="0.3">
      <c r="A224" s="22" t="s">
        <v>74</v>
      </c>
      <c r="B224" s="69" t="s">
        <v>69</v>
      </c>
      <c r="C224" s="69"/>
      <c r="D224" s="22" t="s">
        <v>183</v>
      </c>
      <c r="E224" s="22" t="s">
        <v>184</v>
      </c>
      <c r="F224" s="22">
        <v>710130</v>
      </c>
      <c r="G224" s="22" t="s">
        <v>278</v>
      </c>
      <c r="H224" s="30">
        <v>182000</v>
      </c>
      <c r="I224" s="30">
        <v>71000</v>
      </c>
      <c r="J224" s="30">
        <v>0</v>
      </c>
    </row>
    <row r="225" spans="1:10" s="3" customFormat="1" ht="27.6" x14ac:dyDescent="0.3">
      <c r="A225" s="22" t="s">
        <v>74</v>
      </c>
      <c r="B225" s="69" t="s">
        <v>69</v>
      </c>
      <c r="C225" s="69"/>
      <c r="D225" s="22" t="s">
        <v>183</v>
      </c>
      <c r="E225" s="22" t="s">
        <v>184</v>
      </c>
      <c r="F225" s="22">
        <v>710300</v>
      </c>
      <c r="G225" s="22" t="s">
        <v>254</v>
      </c>
      <c r="H225" s="30">
        <v>0</v>
      </c>
      <c r="I225" s="30">
        <v>0</v>
      </c>
      <c r="J225" s="30">
        <v>0</v>
      </c>
    </row>
    <row r="226" spans="1:10" s="3" customFormat="1" ht="69" x14ac:dyDescent="0.3">
      <c r="A226" s="22" t="s">
        <v>74</v>
      </c>
      <c r="B226" s="69" t="s">
        <v>69</v>
      </c>
      <c r="C226" s="69"/>
      <c r="D226" s="22" t="s">
        <v>183</v>
      </c>
      <c r="E226" s="22" t="s">
        <v>184</v>
      </c>
      <c r="F226" s="22" t="s">
        <v>225</v>
      </c>
      <c r="G226" s="22" t="s">
        <v>226</v>
      </c>
      <c r="H226" s="30">
        <v>0</v>
      </c>
      <c r="I226" s="30">
        <v>0</v>
      </c>
      <c r="J226" s="14">
        <v>0</v>
      </c>
    </row>
    <row r="227" spans="1:10" s="3" customFormat="1" ht="27.6" x14ac:dyDescent="0.3">
      <c r="A227" s="22" t="s">
        <v>74</v>
      </c>
      <c r="B227" s="69" t="s">
        <v>69</v>
      </c>
      <c r="C227" s="69"/>
      <c r="D227" s="22" t="s">
        <v>185</v>
      </c>
      <c r="E227" s="22" t="s">
        <v>186</v>
      </c>
      <c r="F227" s="22">
        <v>710102</v>
      </c>
      <c r="G227" s="22" t="s">
        <v>277</v>
      </c>
      <c r="H227" s="30">
        <v>0</v>
      </c>
      <c r="I227" s="30">
        <v>0</v>
      </c>
      <c r="J227" s="30">
        <v>0</v>
      </c>
    </row>
    <row r="228" spans="1:10" s="3" customFormat="1" ht="41.4" x14ac:dyDescent="0.3">
      <c r="A228" s="22" t="s">
        <v>74</v>
      </c>
      <c r="B228" s="69" t="s">
        <v>69</v>
      </c>
      <c r="C228" s="69"/>
      <c r="D228" s="22" t="s">
        <v>185</v>
      </c>
      <c r="E228" s="22" t="s">
        <v>186</v>
      </c>
      <c r="F228" s="22">
        <v>710103</v>
      </c>
      <c r="G228" s="22" t="s">
        <v>150</v>
      </c>
      <c r="H228" s="30">
        <v>0</v>
      </c>
      <c r="I228" s="30">
        <v>0</v>
      </c>
      <c r="J228" s="30">
        <v>0</v>
      </c>
    </row>
    <row r="229" spans="1:10" s="3" customFormat="1" ht="27.6" x14ac:dyDescent="0.3">
      <c r="A229" s="22" t="s">
        <v>74</v>
      </c>
      <c r="B229" s="69" t="s">
        <v>69</v>
      </c>
      <c r="C229" s="69"/>
      <c r="D229" s="22" t="s">
        <v>185</v>
      </c>
      <c r="E229" s="22" t="s">
        <v>186</v>
      </c>
      <c r="F229" s="22">
        <v>710130</v>
      </c>
      <c r="G229" s="22" t="s">
        <v>278</v>
      </c>
      <c r="H229" s="30">
        <v>150000</v>
      </c>
      <c r="I229" s="30">
        <v>57000</v>
      </c>
      <c r="J229" s="30">
        <v>0</v>
      </c>
    </row>
    <row r="230" spans="1:10" s="3" customFormat="1" x14ac:dyDescent="0.3">
      <c r="A230" s="72" t="s">
        <v>334</v>
      </c>
      <c r="B230" s="72"/>
      <c r="C230" s="72"/>
      <c r="D230" s="72"/>
      <c r="E230" s="72"/>
      <c r="F230" s="72"/>
      <c r="G230" s="72"/>
      <c r="H230" s="30">
        <f>SUM(H222:H229)</f>
        <v>332000</v>
      </c>
      <c r="I230" s="30">
        <f>SUM(I222:I229)</f>
        <v>128000</v>
      </c>
      <c r="J230" s="30">
        <f>SUM(J222:J229)</f>
        <v>0</v>
      </c>
    </row>
    <row r="231" spans="1:10" s="3" customFormat="1" ht="28.8" customHeight="1" x14ac:dyDescent="0.3">
      <c r="A231" s="22" t="s">
        <v>74</v>
      </c>
      <c r="B231" s="69" t="s">
        <v>69</v>
      </c>
      <c r="C231" s="69"/>
      <c r="D231" s="22" t="s">
        <v>227</v>
      </c>
      <c r="E231" s="22" t="s">
        <v>228</v>
      </c>
      <c r="F231" s="22">
        <v>710101</v>
      </c>
      <c r="G231" s="22" t="s">
        <v>222</v>
      </c>
      <c r="H231" s="30">
        <v>10000</v>
      </c>
      <c r="I231" s="30">
        <v>1000</v>
      </c>
      <c r="J231" s="14">
        <v>0</v>
      </c>
    </row>
    <row r="232" spans="1:10" s="3" customFormat="1" ht="41.4" x14ac:dyDescent="0.3">
      <c r="A232" s="22" t="s">
        <v>74</v>
      </c>
      <c r="B232" s="69" t="s">
        <v>69</v>
      </c>
      <c r="C232" s="69"/>
      <c r="D232" s="22" t="s">
        <v>227</v>
      </c>
      <c r="E232" s="22" t="s">
        <v>228</v>
      </c>
      <c r="F232" s="22">
        <v>710103</v>
      </c>
      <c r="G232" s="22" t="s">
        <v>150</v>
      </c>
      <c r="H232" s="30">
        <v>10000</v>
      </c>
      <c r="I232" s="30">
        <v>0</v>
      </c>
      <c r="J232" s="14">
        <v>0</v>
      </c>
    </row>
    <row r="233" spans="1:10" s="3" customFormat="1" ht="29.4" customHeight="1" x14ac:dyDescent="0.3">
      <c r="A233" s="22" t="s">
        <v>74</v>
      </c>
      <c r="B233" s="69" t="s">
        <v>69</v>
      </c>
      <c r="C233" s="69"/>
      <c r="D233" s="22" t="s">
        <v>227</v>
      </c>
      <c r="E233" s="22" t="s">
        <v>228</v>
      </c>
      <c r="F233" s="22">
        <v>710130</v>
      </c>
      <c r="G233" s="22" t="s">
        <v>278</v>
      </c>
      <c r="H233" s="30">
        <v>11000</v>
      </c>
      <c r="I233" s="30">
        <v>11000</v>
      </c>
      <c r="J233" s="14">
        <v>0</v>
      </c>
    </row>
    <row r="234" spans="1:10" s="3" customFormat="1" x14ac:dyDescent="0.3">
      <c r="A234" s="72" t="s">
        <v>336</v>
      </c>
      <c r="B234" s="72"/>
      <c r="C234" s="72"/>
      <c r="D234" s="72"/>
      <c r="E234" s="72"/>
      <c r="F234" s="72"/>
      <c r="G234" s="72"/>
      <c r="H234" s="30">
        <f>SUM(H231:H233)</f>
        <v>31000</v>
      </c>
      <c r="I234" s="30">
        <f>SUM(I231:I233)</f>
        <v>12000</v>
      </c>
      <c r="J234" s="30">
        <f>SUM(J231:J233)</f>
        <v>0</v>
      </c>
    </row>
    <row r="235" spans="1:10" s="3" customFormat="1" x14ac:dyDescent="0.3">
      <c r="A235" s="73" t="s">
        <v>296</v>
      </c>
      <c r="B235" s="73"/>
      <c r="C235" s="73"/>
      <c r="D235" s="73"/>
      <c r="E235" s="73"/>
      <c r="F235" s="73"/>
      <c r="G235" s="73"/>
      <c r="H235" s="31">
        <f>H221+H230+H234</f>
        <v>374000</v>
      </c>
      <c r="I235" s="31">
        <f>I221+I230+I234</f>
        <v>143700</v>
      </c>
      <c r="J235" s="31">
        <f>J221+J230+J234</f>
        <v>0</v>
      </c>
    </row>
    <row r="236" spans="1:10" s="3" customFormat="1" x14ac:dyDescent="0.3">
      <c r="A236" s="77" t="s">
        <v>341</v>
      </c>
      <c r="B236" s="77"/>
      <c r="C236" s="77"/>
      <c r="D236" s="77"/>
      <c r="E236" s="77"/>
      <c r="F236" s="77"/>
      <c r="G236" s="77"/>
      <c r="H236" s="17">
        <f>H218+H235</f>
        <v>31851000</v>
      </c>
      <c r="I236" s="17">
        <f>I218+I235</f>
        <v>12851700</v>
      </c>
      <c r="J236" s="17">
        <f>J218+J235</f>
        <v>7464418.7700000005</v>
      </c>
    </row>
    <row r="237" spans="1:10" s="2" customFormat="1" x14ac:dyDescent="0.3">
      <c r="A237" s="76" t="s">
        <v>314</v>
      </c>
      <c r="B237" s="76"/>
      <c r="C237" s="76"/>
      <c r="D237" s="76"/>
      <c r="E237" s="76"/>
      <c r="F237" s="76"/>
      <c r="G237" s="76"/>
      <c r="H237" s="17">
        <f>H21-H236</f>
        <v>0</v>
      </c>
      <c r="I237" s="17">
        <f>I21-I236</f>
        <v>0</v>
      </c>
      <c r="J237" s="17">
        <f>J21-J236</f>
        <v>579796.89999999944</v>
      </c>
    </row>
    <row r="238" spans="1:10" s="2" customFormat="1" x14ac:dyDescent="0.3">
      <c r="A238" s="73" t="s">
        <v>295</v>
      </c>
      <c r="B238" s="73"/>
      <c r="C238" s="73"/>
      <c r="D238" s="73"/>
      <c r="E238" s="73"/>
      <c r="F238" s="73"/>
      <c r="G238" s="73"/>
      <c r="H238" s="37">
        <f>H17-H218</f>
        <v>0</v>
      </c>
      <c r="I238" s="37">
        <f>I17-I218</f>
        <v>0</v>
      </c>
      <c r="J238" s="37">
        <f>J17-J218</f>
        <v>579796.89999999944</v>
      </c>
    </row>
    <row r="239" spans="1:10" s="2" customFormat="1" x14ac:dyDescent="0.3">
      <c r="A239" s="73" t="s">
        <v>296</v>
      </c>
      <c r="B239" s="73"/>
      <c r="C239" s="73"/>
      <c r="D239" s="73"/>
      <c r="E239" s="73"/>
      <c r="F239" s="73"/>
      <c r="G239" s="73"/>
      <c r="H239" s="37">
        <f>H20-H235</f>
        <v>0</v>
      </c>
      <c r="I239" s="37">
        <f>I20-I235</f>
        <v>0</v>
      </c>
      <c r="J239" s="37">
        <f>J20-J235</f>
        <v>0</v>
      </c>
    </row>
    <row r="240" spans="1:10" s="2" customFormat="1" x14ac:dyDescent="0.3">
      <c r="A240" s="15"/>
      <c r="B240" s="15"/>
      <c r="C240" s="15"/>
      <c r="D240" s="15"/>
      <c r="E240" s="15"/>
      <c r="F240" s="15"/>
      <c r="G240" s="15"/>
      <c r="H240" s="38"/>
      <c r="I240" s="38"/>
      <c r="J240" s="38"/>
    </row>
    <row r="241" spans="1:10" s="2" customFormat="1" x14ac:dyDescent="0.3">
      <c r="A241" s="15"/>
      <c r="B241" s="15"/>
      <c r="C241" s="15"/>
      <c r="D241" s="15"/>
      <c r="E241" s="15"/>
      <c r="F241" s="15"/>
      <c r="G241" s="15"/>
      <c r="H241" s="38"/>
      <c r="I241" s="38"/>
      <c r="J241" s="38"/>
    </row>
    <row r="242" spans="1:10" s="2" customFormat="1" x14ac:dyDescent="0.3">
      <c r="A242" s="15"/>
      <c r="B242" s="15"/>
      <c r="C242" s="15"/>
      <c r="D242" s="15"/>
      <c r="E242" s="15"/>
      <c r="F242" s="15"/>
      <c r="G242" s="15"/>
      <c r="H242" s="38"/>
      <c r="I242" s="38"/>
      <c r="J242" s="38"/>
    </row>
    <row r="243" spans="1:10" s="2" customFormat="1" x14ac:dyDescent="0.3">
      <c r="A243" s="15"/>
      <c r="B243" s="15"/>
      <c r="C243" s="15"/>
      <c r="D243" s="15"/>
      <c r="E243" s="15"/>
      <c r="F243" s="15"/>
      <c r="G243" s="15"/>
      <c r="H243" s="38"/>
      <c r="I243" s="38"/>
      <c r="J243" s="38"/>
    </row>
    <row r="244" spans="1:10" x14ac:dyDescent="0.3">
      <c r="A244" s="35"/>
      <c r="B244" s="35"/>
      <c r="C244" s="35"/>
      <c r="D244" s="35"/>
      <c r="E244" s="35"/>
      <c r="F244" s="35"/>
      <c r="G244" s="35"/>
      <c r="H244" s="36"/>
      <c r="I244" s="36"/>
      <c r="J244" s="36"/>
    </row>
    <row r="245" spans="1:10" x14ac:dyDescent="0.3">
      <c r="A245" s="74" t="s">
        <v>269</v>
      </c>
      <c r="B245" s="74"/>
      <c r="C245" s="74"/>
      <c r="D245" s="74"/>
      <c r="E245" s="74"/>
      <c r="F245" s="1"/>
      <c r="G245" s="1"/>
      <c r="H245" s="1"/>
      <c r="I245" s="1"/>
      <c r="J245" s="1"/>
    </row>
    <row r="246" spans="1:10" x14ac:dyDescent="0.3">
      <c r="A246" s="74" t="s">
        <v>361</v>
      </c>
      <c r="B246" s="74"/>
      <c r="C246" s="74"/>
      <c r="D246" s="74"/>
      <c r="E246" s="74"/>
      <c r="F246" s="1"/>
      <c r="G246" s="1"/>
      <c r="H246" s="1"/>
      <c r="I246" s="1"/>
      <c r="J246" s="1"/>
    </row>
    <row r="247" spans="1:10" x14ac:dyDescent="0.3">
      <c r="A247" s="1"/>
      <c r="B247" s="1"/>
      <c r="C247" s="1"/>
      <c r="D247" s="1"/>
      <c r="E247" s="1"/>
      <c r="F247" s="1"/>
      <c r="G247" s="74" t="s">
        <v>270</v>
      </c>
      <c r="H247" s="74"/>
      <c r="I247" s="74"/>
      <c r="J247" s="74"/>
    </row>
    <row r="248" spans="1:10" x14ac:dyDescent="0.3">
      <c r="A248" s="1"/>
      <c r="B248" s="1"/>
      <c r="C248" s="1"/>
      <c r="D248" s="1"/>
      <c r="E248" s="1"/>
      <c r="F248" s="1"/>
      <c r="G248" s="74" t="s">
        <v>342</v>
      </c>
      <c r="H248" s="74"/>
      <c r="I248" s="74"/>
      <c r="J248" s="74"/>
    </row>
    <row r="249" spans="1:10" x14ac:dyDescent="0.3">
      <c r="A249" s="1"/>
      <c r="B249" s="1"/>
      <c r="C249" s="1"/>
      <c r="D249" s="1"/>
      <c r="E249" s="1"/>
      <c r="F249" s="1"/>
      <c r="G249" s="74" t="s">
        <v>291</v>
      </c>
      <c r="H249" s="74"/>
      <c r="I249" s="74"/>
      <c r="J249" s="74"/>
    </row>
    <row r="250" spans="1:10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</row>
  </sheetData>
  <mergeCells count="241">
    <mergeCell ref="B53:C53"/>
    <mergeCell ref="B72:C72"/>
    <mergeCell ref="B93:C93"/>
    <mergeCell ref="B147:C147"/>
    <mergeCell ref="B152:C152"/>
    <mergeCell ref="B62:C62"/>
    <mergeCell ref="B63:C63"/>
    <mergeCell ref="B66:C66"/>
    <mergeCell ref="B67:C67"/>
    <mergeCell ref="B86:C86"/>
    <mergeCell ref="B87:C87"/>
    <mergeCell ref="B88:C88"/>
    <mergeCell ref="B101:C101"/>
    <mergeCell ref="B105:C105"/>
    <mergeCell ref="B106:C106"/>
    <mergeCell ref="B107:C107"/>
    <mergeCell ref="B108:C108"/>
    <mergeCell ref="B109:C109"/>
    <mergeCell ref="B89:C89"/>
    <mergeCell ref="B91:C91"/>
    <mergeCell ref="B55:C55"/>
    <mergeCell ref="B54:C54"/>
    <mergeCell ref="B57:C57"/>
    <mergeCell ref="B64:C64"/>
    <mergeCell ref="B65:C65"/>
    <mergeCell ref="B69:C69"/>
    <mergeCell ref="B71:C71"/>
    <mergeCell ref="B73:C73"/>
    <mergeCell ref="B76:C76"/>
    <mergeCell ref="B61:C61"/>
    <mergeCell ref="B85:C85"/>
    <mergeCell ref="A238:G238"/>
    <mergeCell ref="B158:C158"/>
    <mergeCell ref="B159:C159"/>
    <mergeCell ref="B166:C166"/>
    <mergeCell ref="B170:C170"/>
    <mergeCell ref="B172:C172"/>
    <mergeCell ref="B196:C196"/>
    <mergeCell ref="B197:C197"/>
    <mergeCell ref="B198:C198"/>
    <mergeCell ref="B215:C215"/>
    <mergeCell ref="B204:C204"/>
    <mergeCell ref="B205:C205"/>
    <mergeCell ref="B153:C153"/>
    <mergeCell ref="B154:C154"/>
    <mergeCell ref="B161:C161"/>
    <mergeCell ref="B162:C162"/>
    <mergeCell ref="A239:G239"/>
    <mergeCell ref="G247:J247"/>
    <mergeCell ref="G248:J248"/>
    <mergeCell ref="G249:J249"/>
    <mergeCell ref="B228:C228"/>
    <mergeCell ref="B229:C229"/>
    <mergeCell ref="B119:C119"/>
    <mergeCell ref="B120:C120"/>
    <mergeCell ref="B122:C122"/>
    <mergeCell ref="B123:C123"/>
    <mergeCell ref="B125:C125"/>
    <mergeCell ref="B128:C128"/>
    <mergeCell ref="B129:C129"/>
    <mergeCell ref="B130:C130"/>
    <mergeCell ref="B131:C131"/>
    <mergeCell ref="B133:C133"/>
    <mergeCell ref="B135:C135"/>
    <mergeCell ref="B141:C141"/>
    <mergeCell ref="B137:C137"/>
    <mergeCell ref="B138:C138"/>
    <mergeCell ref="B142:C142"/>
    <mergeCell ref="B227:C227"/>
    <mergeCell ref="A230:G230"/>
    <mergeCell ref="B157:C157"/>
    <mergeCell ref="B92:C92"/>
    <mergeCell ref="B95:C95"/>
    <mergeCell ref="B96:C96"/>
    <mergeCell ref="B100:C100"/>
    <mergeCell ref="B97:C97"/>
    <mergeCell ref="B98:C98"/>
    <mergeCell ref="B99:C99"/>
    <mergeCell ref="B102:C102"/>
    <mergeCell ref="B103:C103"/>
    <mergeCell ref="B104:C104"/>
    <mergeCell ref="B46:C46"/>
    <mergeCell ref="A50:G50"/>
    <mergeCell ref="A218:G218"/>
    <mergeCell ref="B219:C219"/>
    <mergeCell ref="B220:C220"/>
    <mergeCell ref="A221:G221"/>
    <mergeCell ref="A235:G235"/>
    <mergeCell ref="A165:G165"/>
    <mergeCell ref="A188:G188"/>
    <mergeCell ref="A217:G217"/>
    <mergeCell ref="B168:C168"/>
    <mergeCell ref="B169:C169"/>
    <mergeCell ref="B171:C171"/>
    <mergeCell ref="B173:C173"/>
    <mergeCell ref="B174:C174"/>
    <mergeCell ref="B178:C178"/>
    <mergeCell ref="B180:C180"/>
    <mergeCell ref="B183:C183"/>
    <mergeCell ref="B184:C184"/>
    <mergeCell ref="B185:C185"/>
    <mergeCell ref="B186:C186"/>
    <mergeCell ref="B190:C190"/>
    <mergeCell ref="B191:C191"/>
    <mergeCell ref="B60:C60"/>
    <mergeCell ref="G2:J2"/>
    <mergeCell ref="G3:J3"/>
    <mergeCell ref="B14:C14"/>
    <mergeCell ref="A17:G17"/>
    <mergeCell ref="B18:C18"/>
    <mergeCell ref="B19:C19"/>
    <mergeCell ref="A20:G20"/>
    <mergeCell ref="B23:C23"/>
    <mergeCell ref="B24:C24"/>
    <mergeCell ref="B10:C10"/>
    <mergeCell ref="B11:C11"/>
    <mergeCell ref="B12:C12"/>
    <mergeCell ref="B13:C13"/>
    <mergeCell ref="B15:C15"/>
    <mergeCell ref="B16:C16"/>
    <mergeCell ref="A5:J5"/>
    <mergeCell ref="A6:J6"/>
    <mergeCell ref="A7:J7"/>
    <mergeCell ref="B9:C9"/>
    <mergeCell ref="B33:C33"/>
    <mergeCell ref="B36:C36"/>
    <mergeCell ref="B37:C37"/>
    <mergeCell ref="B38:C38"/>
    <mergeCell ref="B47:C47"/>
    <mergeCell ref="B48:C48"/>
    <mergeCell ref="A21:G21"/>
    <mergeCell ref="B22:C22"/>
    <mergeCell ref="B26:C26"/>
    <mergeCell ref="B29:C29"/>
    <mergeCell ref="B30:C30"/>
    <mergeCell ref="B32:C32"/>
    <mergeCell ref="B25:C25"/>
    <mergeCell ref="B27:C27"/>
    <mergeCell ref="B28:C28"/>
    <mergeCell ref="B31:C31"/>
    <mergeCell ref="B34:C34"/>
    <mergeCell ref="B35:C35"/>
    <mergeCell ref="B39:C39"/>
    <mergeCell ref="B40:C40"/>
    <mergeCell ref="B41:C41"/>
    <mergeCell ref="B42:C42"/>
    <mergeCell ref="B43:C43"/>
    <mergeCell ref="B44:C44"/>
    <mergeCell ref="B45:C45"/>
    <mergeCell ref="B49:C49"/>
    <mergeCell ref="B51:C51"/>
    <mergeCell ref="B52:C52"/>
    <mergeCell ref="B56:C56"/>
    <mergeCell ref="B58:C58"/>
    <mergeCell ref="B59:C59"/>
    <mergeCell ref="B82:C82"/>
    <mergeCell ref="B84:C84"/>
    <mergeCell ref="B226:C226"/>
    <mergeCell ref="B68:C68"/>
    <mergeCell ref="B70:C70"/>
    <mergeCell ref="B74:C74"/>
    <mergeCell ref="B75:C75"/>
    <mergeCell ref="B80:C80"/>
    <mergeCell ref="B81:C81"/>
    <mergeCell ref="B77:C77"/>
    <mergeCell ref="B78:C78"/>
    <mergeCell ref="B79:C79"/>
    <mergeCell ref="B83:C83"/>
    <mergeCell ref="B223:C223"/>
    <mergeCell ref="B224:C224"/>
    <mergeCell ref="B225:C225"/>
    <mergeCell ref="B90:C90"/>
    <mergeCell ref="B94:C94"/>
    <mergeCell ref="B144:C144"/>
    <mergeCell ref="B148:C148"/>
    <mergeCell ref="B124:C124"/>
    <mergeCell ref="B126:C126"/>
    <mergeCell ref="B127:C127"/>
    <mergeCell ref="B132:C132"/>
    <mergeCell ref="B134:C134"/>
    <mergeCell ref="B136:C136"/>
    <mergeCell ref="B110:C110"/>
    <mergeCell ref="B115:C115"/>
    <mergeCell ref="B116:C116"/>
    <mergeCell ref="B117:C117"/>
    <mergeCell ref="B118:C118"/>
    <mergeCell ref="B121:C121"/>
    <mergeCell ref="B111:C111"/>
    <mergeCell ref="B112:C112"/>
    <mergeCell ref="B113:C113"/>
    <mergeCell ref="B114:C114"/>
    <mergeCell ref="B139:C139"/>
    <mergeCell ref="B140:C140"/>
    <mergeCell ref="A234:G234"/>
    <mergeCell ref="B222:C222"/>
    <mergeCell ref="B143:C143"/>
    <mergeCell ref="B145:C145"/>
    <mergeCell ref="B146:C146"/>
    <mergeCell ref="B150:C150"/>
    <mergeCell ref="B155:C155"/>
    <mergeCell ref="B164:C164"/>
    <mergeCell ref="B193:C193"/>
    <mergeCell ref="B194:C194"/>
    <mergeCell ref="B195:C195"/>
    <mergeCell ref="B175:C175"/>
    <mergeCell ref="B176:C176"/>
    <mergeCell ref="B177:C177"/>
    <mergeCell ref="B179:C179"/>
    <mergeCell ref="B181:C181"/>
    <mergeCell ref="B189:C189"/>
    <mergeCell ref="B192:C192"/>
    <mergeCell ref="B149:C149"/>
    <mergeCell ref="B151:C151"/>
    <mergeCell ref="B156:C156"/>
    <mergeCell ref="B160:C160"/>
    <mergeCell ref="B163:C163"/>
    <mergeCell ref="B167:C167"/>
    <mergeCell ref="B182:C182"/>
    <mergeCell ref="B187:C187"/>
    <mergeCell ref="A236:G236"/>
    <mergeCell ref="A237:G237"/>
    <mergeCell ref="A245:E245"/>
    <mergeCell ref="A246:E246"/>
    <mergeCell ref="B199:C199"/>
    <mergeCell ref="B200:C200"/>
    <mergeCell ref="B201:C201"/>
    <mergeCell ref="B202:C202"/>
    <mergeCell ref="B207:C207"/>
    <mergeCell ref="B208:C208"/>
    <mergeCell ref="B203:C203"/>
    <mergeCell ref="B206:C206"/>
    <mergeCell ref="B209:C209"/>
    <mergeCell ref="B210:C210"/>
    <mergeCell ref="B211:C211"/>
    <mergeCell ref="B212:C212"/>
    <mergeCell ref="B213:C213"/>
    <mergeCell ref="B214:C214"/>
    <mergeCell ref="B216:C216"/>
    <mergeCell ref="B231:C231"/>
    <mergeCell ref="B232:C232"/>
    <mergeCell ref="B233:C233"/>
  </mergeCells>
  <pageMargins left="0.31496062992125984" right="0.31496062992125984" top="0.51181102362204722" bottom="0.74803149606299213" header="0.31496062992125984" footer="0.31496062992125984"/>
  <pageSetup orientation="landscape" verticalDpi="597" r:id="rId1"/>
  <headerFooter>
    <oddFooter>&amp;LF-PS-30,ED.I,REV.0&amp;C&amp;P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5</vt:i4>
      </vt:variant>
      <vt:variant>
        <vt:lpstr>Zone denumite</vt:lpstr>
      </vt:variant>
      <vt:variant>
        <vt:i4>3</vt:i4>
      </vt:variant>
    </vt:vector>
  </HeadingPairs>
  <TitlesOfParts>
    <vt:vector size="8" baseType="lpstr">
      <vt:lpstr>SURSA A</vt:lpstr>
      <vt:lpstr>SURSA C</vt:lpstr>
      <vt:lpstr>SURSA D</vt:lpstr>
      <vt:lpstr>SURSA F</vt:lpstr>
      <vt:lpstr>SURSA G</vt:lpstr>
      <vt:lpstr>'SURSA A'!Imprimare_titluri</vt:lpstr>
      <vt:lpstr>'SURSA F'!Imprimare_titluri</vt:lpstr>
      <vt:lpstr>'SURSA G'!Imprimare_titluri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2021-05-13T10:40:16Z</dcterms:modified>
</cp:coreProperties>
</file>